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omments1.xml" ContentType="application/vnd.openxmlformats-officedocument.spreadsheetml.comment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codeName="DieseArbeitsmappe" defaultThemeVersion="166925"/>
  <mc:AlternateContent xmlns:mc="http://schemas.openxmlformats.org/markup-compatibility/2006">
    <mc:Choice Requires="x15">
      <x15ac:absPath xmlns:x15ac="http://schemas.microsoft.com/office/spreadsheetml/2010/11/ac" url="E:\01_Dienstlich\02_Schulung\Excel\Einsteiger\05_WENN_Funktion\"/>
    </mc:Choice>
  </mc:AlternateContent>
  <xr:revisionPtr revIDLastSave="0" documentId="13_ncr:1_{FEC38568-2573-4D36-97AA-B22696B97279}" xr6:coauthVersionLast="47" xr6:coauthVersionMax="47" xr10:uidLastSave="{00000000-0000-0000-0000-000000000000}"/>
  <bookViews>
    <workbookView xWindow="-103" yWindow="-103" windowWidth="22149" windowHeight="11829" xr2:uid="{0FE10522-79D0-47E3-BB6E-EFD5A69CDB6F}"/>
  </bookViews>
  <sheets>
    <sheet name="Inhaltsverzeichnis" sheetId="2" r:id="rId1"/>
    <sheet name="WENN_einfach" sheetId="3" r:id="rId2"/>
    <sheet name="WENN_einfach_Lösung" sheetId="16" r:id="rId3"/>
    <sheet name="WENN verschachtelt" sheetId="11" r:id="rId4"/>
    <sheet name="WENN verschachtelt_Lösung" sheetId="12" r:id="rId5"/>
    <sheet name="WENN + UND" sheetId="4" r:id="rId6"/>
    <sheet name="WENN + UND Lösung" sheetId="13" r:id="rId7"/>
    <sheet name="WENN + ODER" sheetId="9" r:id="rId8"/>
    <sheet name="003_WENN + ODER_Lösung" sheetId="14" r:id="rId9"/>
    <sheet name="WENN + MIN" sheetId="10" r:id="rId10"/>
    <sheet name="WENN + MIN_Lösung" sheetId="15" r:id="rId11"/>
  </sheets>
  <externalReferences>
    <externalReference r:id="rId12"/>
  </externalReferences>
  <definedNames>
    <definedName name="km_Grenze">'[1]003_WENN + ODER'!$E$13</definedName>
    <definedName name="Leihdauer_Grenze">'[1]003_WENN + ODER'!$E$12</definedName>
    <definedName name="Preisgrenze">'[1]002_WENN + UND'!$B$4</definedName>
    <definedName name="Rabatt">'[1]003_WENN + ODER'!$E$11</definedName>
    <definedName name="Wohnqualität">'[1]002_WENN + UND'!$B$6</definedName>
    <definedName name="Zuschuss">'[1]002_WENN + UND'!$B$5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1" i="16" l="1"/>
  <c r="C21" i="16"/>
  <c r="D21" i="16" s="1"/>
  <c r="B21" i="16"/>
  <c r="C20" i="16"/>
  <c r="E20" i="16" s="1"/>
  <c r="B20" i="16"/>
  <c r="E19" i="16"/>
  <c r="C19" i="16"/>
  <c r="D19" i="16" s="1"/>
  <c r="B19" i="16"/>
  <c r="C18" i="16"/>
  <c r="E18" i="16" s="1"/>
  <c r="B18" i="16"/>
  <c r="E17" i="16"/>
  <c r="C17" i="16"/>
  <c r="D17" i="16" s="1"/>
  <c r="B17" i="16"/>
  <c r="C16" i="16"/>
  <c r="E16" i="16" s="1"/>
  <c r="B16" i="16"/>
  <c r="E15" i="16"/>
  <c r="C15" i="16"/>
  <c r="D15" i="16" s="1"/>
  <c r="B15" i="16"/>
  <c r="C14" i="16"/>
  <c r="E14" i="16" s="1"/>
  <c r="B14" i="16"/>
  <c r="E13" i="16"/>
  <c r="C13" i="16"/>
  <c r="D13" i="16" s="1"/>
  <c r="B13" i="16"/>
  <c r="C12" i="16"/>
  <c r="E12" i="16" s="1"/>
  <c r="B12" i="16"/>
  <c r="E11" i="16"/>
  <c r="C11" i="16"/>
  <c r="D11" i="16" s="1"/>
  <c r="B11" i="16"/>
  <c r="C10" i="16"/>
  <c r="E10" i="16" s="1"/>
  <c r="B10" i="16"/>
  <c r="E9" i="16"/>
  <c r="C9" i="16"/>
  <c r="D9" i="16" s="1"/>
  <c r="B9" i="16"/>
  <c r="C8" i="16"/>
  <c r="E8" i="16" s="1"/>
  <c r="B8" i="16"/>
  <c r="E7" i="16"/>
  <c r="C7" i="16"/>
  <c r="D7" i="16" s="1"/>
  <c r="B7" i="16"/>
  <c r="C6" i="16"/>
  <c r="E6" i="16" s="1"/>
  <c r="B6" i="16"/>
  <c r="E5" i="16"/>
  <c r="C5" i="16"/>
  <c r="D5" i="16" s="1"/>
  <c r="B5" i="16"/>
  <c r="C4" i="16"/>
  <c r="E4" i="16" s="1"/>
  <c r="B4" i="16"/>
  <c r="E3" i="16"/>
  <c r="C3" i="16"/>
  <c r="D3" i="16" s="1"/>
  <c r="B3" i="16"/>
  <c r="D4" i="16" l="1"/>
  <c r="D6" i="16"/>
  <c r="D8" i="16"/>
  <c r="D10" i="16"/>
  <c r="D12" i="16"/>
  <c r="D14" i="16"/>
  <c r="D16" i="16"/>
  <c r="D18" i="16"/>
  <c r="D20" i="16"/>
  <c r="D7" i="10" l="1"/>
  <c r="F7" i="10" s="1"/>
  <c r="D8" i="10"/>
  <c r="F8" i="10" s="1"/>
  <c r="D9" i="10"/>
  <c r="D10" i="10"/>
  <c r="F10" i="10" s="1"/>
  <c r="D6" i="10"/>
  <c r="F6" i="10" s="1"/>
  <c r="D7" i="15"/>
  <c r="F7" i="15" s="1"/>
  <c r="D8" i="15"/>
  <c r="F8" i="15" s="1"/>
  <c r="G8" i="15" s="1"/>
  <c r="D9" i="15"/>
  <c r="F9" i="15" s="1"/>
  <c r="D10" i="15"/>
  <c r="F10" i="15" s="1"/>
  <c r="D6" i="15"/>
  <c r="F6" i="15" s="1"/>
  <c r="G6" i="15" s="1"/>
  <c r="C10" i="15"/>
  <c r="C9" i="15"/>
  <c r="C8" i="15"/>
  <c r="C7" i="15"/>
  <c r="C6" i="15"/>
  <c r="C11" i="15" s="1"/>
  <c r="B15" i="14"/>
  <c r="B13" i="14"/>
  <c r="E7" i="14"/>
  <c r="E6" i="14"/>
  <c r="B11" i="14" s="1"/>
  <c r="E5" i="14"/>
  <c r="B10" i="14" s="1"/>
  <c r="E4" i="14"/>
  <c r="G12" i="13"/>
  <c r="G13" i="13"/>
  <c r="G14" i="13"/>
  <c r="G15" i="13"/>
  <c r="G16" i="13"/>
  <c r="G17" i="13"/>
  <c r="G18" i="13"/>
  <c r="G19" i="13"/>
  <c r="G20" i="13"/>
  <c r="G21" i="13"/>
  <c r="G22" i="13"/>
  <c r="G23" i="13"/>
  <c r="G24" i="13"/>
  <c r="G25" i="13"/>
  <c r="G26" i="13"/>
  <c r="G27" i="13"/>
  <c r="G28" i="13"/>
  <c r="G11" i="13"/>
  <c r="F12" i="13"/>
  <c r="F13" i="13"/>
  <c r="F14" i="13"/>
  <c r="F15" i="13"/>
  <c r="F16" i="13"/>
  <c r="F17" i="13"/>
  <c r="F18" i="13"/>
  <c r="F19" i="13"/>
  <c r="F20" i="13"/>
  <c r="F21" i="13"/>
  <c r="F22" i="13"/>
  <c r="F23" i="13"/>
  <c r="F24" i="13"/>
  <c r="F25" i="13"/>
  <c r="F26" i="13"/>
  <c r="F27" i="13"/>
  <c r="F28" i="13"/>
  <c r="F11" i="13"/>
  <c r="D48" i="12"/>
  <c r="E48" i="12" s="1"/>
  <c r="B48" i="12"/>
  <c r="D47" i="12"/>
  <c r="E47" i="12" s="1"/>
  <c r="B47" i="12"/>
  <c r="D46" i="12"/>
  <c r="E46" i="12" s="1"/>
  <c r="B46" i="12"/>
  <c r="D45" i="12"/>
  <c r="E45" i="12" s="1"/>
  <c r="B45" i="12"/>
  <c r="D44" i="12"/>
  <c r="E44" i="12" s="1"/>
  <c r="B44" i="12"/>
  <c r="D43" i="12"/>
  <c r="E43" i="12" s="1"/>
  <c r="B43" i="12"/>
  <c r="D42" i="12"/>
  <c r="E42" i="12" s="1"/>
  <c r="B42" i="12"/>
  <c r="D41" i="12"/>
  <c r="E41" i="12" s="1"/>
  <c r="B41" i="12"/>
  <c r="D40" i="12"/>
  <c r="E40" i="12" s="1"/>
  <c r="B40" i="12"/>
  <c r="D39" i="12"/>
  <c r="E39" i="12" s="1"/>
  <c r="B39" i="12"/>
  <c r="D38" i="12"/>
  <c r="E38" i="12" s="1"/>
  <c r="B38" i="12"/>
  <c r="D37" i="12"/>
  <c r="E37" i="12" s="1"/>
  <c r="B37" i="12"/>
  <c r="D36" i="12"/>
  <c r="E36" i="12" s="1"/>
  <c r="B36" i="12"/>
  <c r="D35" i="12"/>
  <c r="E35" i="12" s="1"/>
  <c r="B35" i="12"/>
  <c r="D34" i="12"/>
  <c r="E34" i="12" s="1"/>
  <c r="B34" i="12"/>
  <c r="D33" i="12"/>
  <c r="E33" i="12" s="1"/>
  <c r="B33" i="12"/>
  <c r="D32" i="12"/>
  <c r="E32" i="12" s="1"/>
  <c r="B32" i="12"/>
  <c r="D31" i="12"/>
  <c r="E31" i="12" s="1"/>
  <c r="B31" i="12"/>
  <c r="D30" i="12"/>
  <c r="E30" i="12" s="1"/>
  <c r="B30" i="12"/>
  <c r="D29" i="12"/>
  <c r="E29" i="12" s="1"/>
  <c r="B29" i="12"/>
  <c r="D28" i="12"/>
  <c r="E28" i="12" s="1"/>
  <c r="B28" i="12"/>
  <c r="D27" i="12"/>
  <c r="E27" i="12" s="1"/>
  <c r="B27" i="12"/>
  <c r="D26" i="12"/>
  <c r="E26" i="12" s="1"/>
  <c r="B26" i="12"/>
  <c r="D25" i="12"/>
  <c r="E25" i="12" s="1"/>
  <c r="B25" i="12"/>
  <c r="D24" i="12"/>
  <c r="E24" i="12" s="1"/>
  <c r="B24" i="12"/>
  <c r="D23" i="12"/>
  <c r="E23" i="12" s="1"/>
  <c r="B23" i="12"/>
  <c r="D22" i="12"/>
  <c r="E22" i="12" s="1"/>
  <c r="B22" i="12"/>
  <c r="D21" i="12"/>
  <c r="E21" i="12" s="1"/>
  <c r="B21" i="12"/>
  <c r="D20" i="12"/>
  <c r="E20" i="12" s="1"/>
  <c r="B20" i="12"/>
  <c r="D19" i="12"/>
  <c r="E19" i="12" s="1"/>
  <c r="B19" i="12"/>
  <c r="D18" i="12"/>
  <c r="E18" i="12" s="1"/>
  <c r="B18" i="12"/>
  <c r="D17" i="12"/>
  <c r="E17" i="12" s="1"/>
  <c r="B17" i="12"/>
  <c r="D16" i="12"/>
  <c r="E16" i="12" s="1"/>
  <c r="B16" i="12"/>
  <c r="D15" i="12"/>
  <c r="E15" i="12" s="1"/>
  <c r="B15" i="12"/>
  <c r="D14" i="12"/>
  <c r="E14" i="12" s="1"/>
  <c r="B14" i="12"/>
  <c r="D13" i="12"/>
  <c r="E13" i="12" s="1"/>
  <c r="B13" i="12"/>
  <c r="D12" i="12"/>
  <c r="E12" i="12" s="1"/>
  <c r="B12" i="12"/>
  <c r="D11" i="12"/>
  <c r="E11" i="12" s="1"/>
  <c r="B11" i="12"/>
  <c r="D10" i="12"/>
  <c r="E10" i="12" s="1"/>
  <c r="B10" i="12"/>
  <c r="D9" i="12"/>
  <c r="E9" i="12" s="1"/>
  <c r="B9" i="12"/>
  <c r="D8" i="11"/>
  <c r="D9" i="11"/>
  <c r="D10" i="11"/>
  <c r="D11" i="11"/>
  <c r="D12" i="11"/>
  <c r="D13" i="11"/>
  <c r="D14" i="11"/>
  <c r="D15" i="11"/>
  <c r="D16" i="11"/>
  <c r="D17" i="11"/>
  <c r="D18" i="11"/>
  <c r="D19" i="11"/>
  <c r="D20" i="11"/>
  <c r="D21" i="11"/>
  <c r="D22" i="11"/>
  <c r="D23" i="11"/>
  <c r="D24" i="11"/>
  <c r="D25" i="11"/>
  <c r="D26" i="11"/>
  <c r="D27" i="11"/>
  <c r="D28" i="11"/>
  <c r="D29" i="11"/>
  <c r="D30" i="11"/>
  <c r="D31" i="11"/>
  <c r="D32" i="11"/>
  <c r="D33" i="11"/>
  <c r="D34" i="11"/>
  <c r="D35" i="11"/>
  <c r="D36" i="11"/>
  <c r="D37" i="11"/>
  <c r="D38" i="11"/>
  <c r="D39" i="11"/>
  <c r="D40" i="11"/>
  <c r="D41" i="11"/>
  <c r="D42" i="11"/>
  <c r="D43" i="11"/>
  <c r="D44" i="11"/>
  <c r="D45" i="11"/>
  <c r="D46" i="11"/>
  <c r="D47" i="11"/>
  <c r="B8" i="11"/>
  <c r="B9" i="11"/>
  <c r="B10" i="11"/>
  <c r="B11" i="11"/>
  <c r="B12" i="11"/>
  <c r="B13" i="11"/>
  <c r="B14" i="11"/>
  <c r="B15" i="11"/>
  <c r="B16" i="11"/>
  <c r="B17" i="11"/>
  <c r="B18" i="11"/>
  <c r="B19" i="11"/>
  <c r="B20" i="11"/>
  <c r="B21" i="11"/>
  <c r="B22" i="11"/>
  <c r="B23" i="11"/>
  <c r="B24" i="11"/>
  <c r="B25" i="11"/>
  <c r="B26" i="11"/>
  <c r="B27" i="11"/>
  <c r="B28" i="11"/>
  <c r="B29" i="11"/>
  <c r="B30" i="11"/>
  <c r="B31" i="11"/>
  <c r="B32" i="11"/>
  <c r="B33" i="11"/>
  <c r="B34" i="11"/>
  <c r="B35" i="11"/>
  <c r="B36" i="11"/>
  <c r="B37" i="11"/>
  <c r="B38" i="11"/>
  <c r="B39" i="11"/>
  <c r="B40" i="11"/>
  <c r="B41" i="11"/>
  <c r="B42" i="11"/>
  <c r="B43" i="11"/>
  <c r="B44" i="11"/>
  <c r="B45" i="11"/>
  <c r="B46" i="11"/>
  <c r="B47" i="11"/>
  <c r="C10" i="10"/>
  <c r="F9" i="10"/>
  <c r="C9" i="10"/>
  <c r="C8" i="10"/>
  <c r="C7" i="10"/>
  <c r="C6" i="10"/>
  <c r="E4" i="9"/>
  <c r="E5" i="9"/>
  <c r="B10" i="9" s="1"/>
  <c r="E6" i="9"/>
  <c r="E7" i="9"/>
  <c r="G9" i="10" l="1"/>
  <c r="G8" i="10"/>
  <c r="G10" i="10"/>
  <c r="G6" i="10"/>
  <c r="G7" i="15"/>
  <c r="G10" i="15"/>
  <c r="G9" i="15"/>
  <c r="F11" i="15"/>
  <c r="B12" i="14"/>
  <c r="B14" i="14" s="1"/>
  <c r="B16" i="14" s="1"/>
  <c r="G7" i="10"/>
  <c r="F11" i="10"/>
  <c r="C11" i="10"/>
  <c r="B11" i="9"/>
  <c r="B12" i="9" s="1"/>
  <c r="B14" i="9" s="1"/>
  <c r="B16" i="9" s="1"/>
  <c r="G11" i="10" l="1"/>
  <c r="H7" i="15"/>
  <c r="H10" i="15"/>
  <c r="H6" i="15"/>
  <c r="H9" i="15"/>
  <c r="G11" i="15"/>
  <c r="H8" i="1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André Kursch</author>
  </authors>
  <commentList>
    <comment ref="B13" authorId="0" shapeId="0" xr:uid="{E2CC68B2-F0A3-486C-805F-8953C4BE9474}">
      <text>
        <r>
          <rPr>
            <b/>
            <sz val="9"/>
            <color indexed="81"/>
            <rFont val="Segoe UI"/>
            <family val="2"/>
          </rPr>
          <t>André Kursch:</t>
        </r>
        <r>
          <rPr>
            <sz val="9"/>
            <color indexed="81"/>
            <rFont val="Segoe UI"/>
            <family val="2"/>
          </rPr>
          <t xml:space="preserve">
Mit -1 multipliziert, damit der Wert negativ wird!</t>
        </r>
      </text>
    </comment>
  </commentList>
</comments>
</file>

<file path=xl/sharedStrings.xml><?xml version="1.0" encoding="utf-8"?>
<sst xmlns="http://schemas.openxmlformats.org/spreadsheetml/2006/main" count="241" uniqueCount="102">
  <si>
    <t>Ausgaben</t>
  </si>
  <si>
    <t>Gesamt</t>
  </si>
  <si>
    <t>Datum</t>
  </si>
  <si>
    <t>Jahr</t>
  </si>
  <si>
    <t>Monat</t>
  </si>
  <si>
    <t>Halbjahr</t>
  </si>
  <si>
    <t>Quartal</t>
  </si>
  <si>
    <t>Kunde</t>
  </si>
  <si>
    <t>Baustelle</t>
  </si>
  <si>
    <t>Betrag</t>
  </si>
  <si>
    <t>SIEMENS</t>
  </si>
  <si>
    <t xml:space="preserve">EUWO </t>
  </si>
  <si>
    <t>TU</t>
  </si>
  <si>
    <t>SANA</t>
  </si>
  <si>
    <t>Verschachteln der Funktionen WENN + UND</t>
  </si>
  <si>
    <t>WENN + UND</t>
  </si>
  <si>
    <t>Preisgrenze</t>
  </si>
  <si>
    <t>Zuschuss</t>
  </si>
  <si>
    <t>gefördert ab
Wohnqualität</t>
  </si>
  <si>
    <t>Objekt</t>
  </si>
  <si>
    <t>Wohnfläche</t>
  </si>
  <si>
    <t>Qualität</t>
  </si>
  <si>
    <t>Ausgaben/m²</t>
  </si>
  <si>
    <t>Abbeweg 7</t>
  </si>
  <si>
    <t>Akazienhof 9</t>
  </si>
  <si>
    <t>Alarichstraße 90</t>
  </si>
  <si>
    <t>Alt-Moabit 1</t>
  </si>
  <si>
    <t>Tulpenweg 6</t>
  </si>
  <si>
    <t>Clayallee 243</t>
  </si>
  <si>
    <t>Dijonstraße 45</t>
  </si>
  <si>
    <t>Efeuweg 2</t>
  </si>
  <si>
    <t>Elbestraße 50</t>
  </si>
  <si>
    <t>Fulda Straße 46</t>
  </si>
  <si>
    <t>Leopoldplatz 10</t>
  </si>
  <si>
    <t>Leopoldplatz 9</t>
  </si>
  <si>
    <t>Luxemburgerstraße 7</t>
  </si>
  <si>
    <t>Masurenstraße 91</t>
  </si>
  <si>
    <t>Mittelweg 14</t>
  </si>
  <si>
    <t>Oderstraße 69</t>
  </si>
  <si>
    <t>Südstern 3</t>
  </si>
  <si>
    <t>Wallstraße 1</t>
  </si>
  <si>
    <t>UND-Funktion</t>
  </si>
  <si>
    <t>WENN(UND(…</t>
  </si>
  <si>
    <t>SUV</t>
  </si>
  <si>
    <t>Mercedes 300</t>
  </si>
  <si>
    <t>Toyota</t>
  </si>
  <si>
    <t>Opel Astra</t>
  </si>
  <si>
    <t>Golf</t>
  </si>
  <si>
    <t>Stunden pauschale</t>
  </si>
  <si>
    <t>Tages pauschale</t>
  </si>
  <si>
    <t>Kilometer pauschale</t>
  </si>
  <si>
    <t xml:space="preserve">Bezeichnung     </t>
  </si>
  <si>
    <t>Typ</t>
  </si>
  <si>
    <t>Tarifübersicht</t>
  </si>
  <si>
    <t>Gesamtbetrag</t>
  </si>
  <si>
    <t>Mehrwertsteuer</t>
  </si>
  <si>
    <t>Zwischensumme</t>
  </si>
  <si>
    <t>km + Mietpreis</t>
  </si>
  <si>
    <t>Mietpreis</t>
  </si>
  <si>
    <t>Kilometerpreis</t>
  </si>
  <si>
    <t>Zu zahlen sind:</t>
  </si>
  <si>
    <t>variable Daten</t>
  </si>
  <si>
    <t>Pauschale</t>
  </si>
  <si>
    <t>Stunden</t>
  </si>
  <si>
    <t>Leihdauer</t>
  </si>
  <si>
    <t>Tage</t>
  </si>
  <si>
    <t>km</t>
  </si>
  <si>
    <t>Gefahrene Kilometer</t>
  </si>
  <si>
    <t xml:space="preserve">Rabatt </t>
  </si>
  <si>
    <t>Bezeichnung</t>
  </si>
  <si>
    <t>Leihfahrzeug Typ Nr.</t>
  </si>
  <si>
    <t>Abrechnung für einen Mietwagen</t>
  </si>
  <si>
    <t>WENN + ODER</t>
  </si>
  <si>
    <t>Leihdauer-Grenze</t>
  </si>
  <si>
    <t>km-Grenze</t>
  </si>
  <si>
    <t>Reisekosten für das 1. Halbjahr</t>
  </si>
  <si>
    <t>Name</t>
  </si>
  <si>
    <t>Fahrtkosten</t>
  </si>
  <si>
    <t>Übern.</t>
  </si>
  <si>
    <t>je Übern.</t>
  </si>
  <si>
    <t>Üb.Kosten</t>
  </si>
  <si>
    <t>Kostenprüfung</t>
  </si>
  <si>
    <t>Schmitz</t>
  </si>
  <si>
    <t>Pfeiffer</t>
  </si>
  <si>
    <t>Krause</t>
  </si>
  <si>
    <t>Abel</t>
  </si>
  <si>
    <t>Werner</t>
  </si>
  <si>
    <t>Summe</t>
  </si>
  <si>
    <t>€/km:</t>
  </si>
  <si>
    <t>WENN + MIN</t>
  </si>
  <si>
    <t>Auswertung mit verschachteltem WENN</t>
  </si>
  <si>
    <t>Oberer Grenzwert</t>
  </si>
  <si>
    <t>Unterer Grenzwert</t>
  </si>
  <si>
    <t>Uhrzeit</t>
  </si>
  <si>
    <t>Messung</t>
  </si>
  <si>
    <t>Meldung</t>
  </si>
  <si>
    <r>
      <t xml:space="preserve">Bei Einträgen </t>
    </r>
    <r>
      <rPr>
        <b/>
        <sz val="12"/>
        <color rgb="FFFF0000"/>
        <rFont val="Calibri"/>
        <family val="2"/>
        <scheme val="minor"/>
      </rPr>
      <t>über dem oberen</t>
    </r>
    <r>
      <rPr>
        <b/>
        <sz val="12"/>
        <color theme="1"/>
        <rFont val="Calibri"/>
        <family val="2"/>
        <scheme val="minor"/>
      </rPr>
      <t xml:space="preserve"> </t>
    </r>
    <r>
      <rPr>
        <sz val="12"/>
        <color theme="1"/>
        <rFont val="Calibri"/>
        <family val="2"/>
        <scheme val="minor"/>
      </rPr>
      <t>bzw.</t>
    </r>
    <r>
      <rPr>
        <b/>
        <sz val="12"/>
        <color theme="1"/>
        <rFont val="Calibri"/>
        <family val="2"/>
        <scheme val="minor"/>
      </rPr>
      <t xml:space="preserve"> </t>
    </r>
    <r>
      <rPr>
        <b/>
        <sz val="12"/>
        <color rgb="FFFF0000"/>
        <rFont val="Calibri"/>
        <family val="2"/>
        <scheme val="minor"/>
      </rPr>
      <t xml:space="preserve">unter dem unteren Grenzwert </t>
    </r>
    <r>
      <rPr>
        <sz val="12"/>
        <color theme="1"/>
        <rFont val="Calibri"/>
        <family val="2"/>
        <scheme val="minor"/>
      </rPr>
      <t xml:space="preserve">sollen </t>
    </r>
    <r>
      <rPr>
        <b/>
        <sz val="12"/>
        <color rgb="FFFF0000"/>
        <rFont val="Calibri"/>
        <family val="2"/>
        <scheme val="minor"/>
      </rPr>
      <t>unterschiedliche</t>
    </r>
    <r>
      <rPr>
        <sz val="12"/>
        <color theme="1"/>
        <rFont val="Calibri"/>
        <family val="2"/>
        <scheme val="minor"/>
      </rPr>
      <t xml:space="preserve"> Meldungen erfolgen!</t>
    </r>
  </si>
  <si>
    <t>WENN verschachtelt</t>
  </si>
  <si>
    <t>Lösung</t>
  </si>
  <si>
    <t>variable Daten - mit Zufallsfunktion</t>
  </si>
  <si>
    <t>Einstieg in die WENN -Funktion</t>
  </si>
  <si>
    <t>WENNeinfach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</si>
</sst>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_(&quot;€&quot;* #,##0.00_);_(&quot;€&quot;* \(#,##0.00\);_(&quot;€&quot;* &quot;-&quot;??_);_(@_)"/>
    <numFmt numFmtId="165" formatCode="_-* #,##0\ _€_-;\-* #,##0\ _€_-;_-* &quot;-&quot;??\ _€_-;_-@_-"/>
    <numFmt numFmtId="166" formatCode="_-* #,##0.00\ _D_M_-;\-* #,##0.00\ _D_M_-;_-* &quot;-&quot;??\ _D_M_-;_-@_-"/>
    <numFmt numFmtId="167" formatCode="#,##0\ &quot;€&quot;"/>
    <numFmt numFmtId="168" formatCode="0.0&quot; m² &quot;"/>
    <numFmt numFmtId="169" formatCode="_-* #,##0.00\ [$€-407]_-;\-* #,##0.00\ [$€-407]_-;_-* &quot;-&quot;??\ [$€-407]_-;_-@_-"/>
    <numFmt numFmtId="170" formatCode="_-* #,##0.00\ [$€]_-;\-* #,##0.00\ [$€]_-;_-* &quot;-&quot;??\ [$€]_-;_-@_-"/>
    <numFmt numFmtId="171" formatCode="_-* #,##0\ _D_M_-;\-* #,##0\ _D_M_-;_-* &quot;-&quot;??\ _D_M_-;_-@_-"/>
    <numFmt numFmtId="172" formatCode="0&quot; Tage &quot;"/>
    <numFmt numFmtId="173" formatCode="ddd/mm/"/>
  </numFmts>
  <fonts count="2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b/>
      <sz val="12"/>
      <color theme="0"/>
      <name val="Calibri"/>
      <family val="2"/>
      <scheme val="minor"/>
    </font>
    <font>
      <b/>
      <sz val="10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i/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C0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7" tint="-0.249977111117893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9"/>
      <color indexed="81"/>
      <name val="Segoe UI"/>
      <family val="2"/>
    </font>
    <font>
      <b/>
      <sz val="9"/>
      <color indexed="81"/>
      <name val="Segoe UI"/>
      <family val="2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theme="0" tint="-0.14999847407452621"/>
      </patternFill>
    </fill>
  </fills>
  <borders count="34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ck">
        <color theme="0" tint="-0.34998626667073579"/>
      </left>
      <right style="thin">
        <color theme="0" tint="-0.34998626667073579"/>
      </right>
      <top style="thick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ck">
        <color theme="0" tint="-0.34998626667073579"/>
      </right>
      <top style="thick">
        <color theme="0" tint="-0.34998626667073579"/>
      </top>
      <bottom style="thin">
        <color theme="0" tint="-0.34998626667073579"/>
      </bottom>
      <diagonal/>
    </border>
    <border>
      <left style="thick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ck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ck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ck">
        <color theme="0" tint="-0.34998626667073579"/>
      </bottom>
      <diagonal/>
    </border>
    <border>
      <left style="thin">
        <color theme="0" tint="-0.34998626667073579"/>
      </left>
      <right style="thick">
        <color theme="0" tint="-0.34998626667073579"/>
      </right>
      <top style="thin">
        <color theme="0" tint="-0.34998626667073579"/>
      </top>
      <bottom style="thick">
        <color theme="0" tint="-0.34998626667073579"/>
      </bottom>
      <diagonal/>
    </border>
    <border>
      <left style="thick">
        <color theme="0" tint="-0.34998626667073579"/>
      </left>
      <right style="thin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thin">
        <color theme="0" tint="-0.34998626667073579"/>
      </left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</borders>
  <cellStyleXfs count="16">
    <xf numFmtId="0" fontId="0" fillId="0" borderId="0"/>
    <xf numFmtId="0" fontId="3" fillId="4" borderId="0">
      <alignment vertical="center"/>
    </xf>
    <xf numFmtId="0" fontId="4" fillId="4" borderId="0">
      <alignment vertical="center"/>
    </xf>
    <xf numFmtId="0" fontId="5" fillId="4" borderId="0">
      <alignment vertical="center"/>
    </xf>
    <xf numFmtId="0" fontId="3" fillId="3" borderId="0">
      <alignment vertical="center"/>
    </xf>
    <xf numFmtId="0" fontId="3" fillId="3" borderId="0">
      <alignment vertical="center"/>
    </xf>
    <xf numFmtId="0" fontId="9" fillId="3" borderId="0">
      <alignment vertical="center"/>
    </xf>
    <xf numFmtId="0" fontId="8" fillId="0" borderId="0"/>
    <xf numFmtId="9" fontId="8" fillId="0" borderId="0" applyFont="0" applyFill="0" applyBorder="0" applyAlignment="0" applyProtection="0"/>
    <xf numFmtId="0" fontId="9" fillId="4" borderId="0">
      <alignment vertical="center"/>
    </xf>
    <xf numFmtId="0" fontId="6" fillId="0" borderId="1" applyNumberFormat="0" applyFont="0" applyFill="0" applyAlignment="0" applyProtection="0">
      <alignment vertical="center"/>
    </xf>
    <xf numFmtId="164" fontId="6" fillId="0" borderId="0" applyFont="0" applyFill="0" applyBorder="0" applyAlignment="0" applyProtection="0"/>
    <xf numFmtId="0" fontId="3" fillId="4" borderId="0">
      <alignment vertical="center"/>
    </xf>
    <xf numFmtId="0" fontId="9" fillId="3" borderId="0">
      <alignment vertical="center"/>
    </xf>
    <xf numFmtId="170" fontId="8" fillId="0" borderId="0" applyFont="0" applyFill="0" applyBorder="0" applyAlignment="0" applyProtection="0"/>
    <xf numFmtId="166" fontId="8" fillId="0" borderId="0" applyFont="0" applyFill="0" applyBorder="0" applyAlignment="0" applyProtection="0"/>
  </cellStyleXfs>
  <cellXfs count="123">
    <xf numFmtId="0" fontId="0" fillId="0" borderId="0" xfId="0"/>
    <xf numFmtId="0" fontId="0" fillId="0" borderId="0" xfId="0" applyAlignment="1">
      <alignment vertical="center"/>
    </xf>
    <xf numFmtId="0" fontId="7" fillId="0" borderId="0" xfId="7" applyFont="1"/>
    <xf numFmtId="0" fontId="10" fillId="0" borderId="0" xfId="7" applyFont="1"/>
    <xf numFmtId="0" fontId="9" fillId="3" borderId="1" xfId="10" applyFont="1" applyFill="1">
      <alignment vertical="center"/>
    </xf>
    <xf numFmtId="0" fontId="7" fillId="0" borderId="1" xfId="10" applyFont="1" applyAlignment="1"/>
    <xf numFmtId="0" fontId="9" fillId="3" borderId="1" xfId="10" applyFont="1" applyFill="1" applyAlignment="1">
      <alignment horizontal="center" vertical="center"/>
    </xf>
    <xf numFmtId="0" fontId="9" fillId="4" borderId="1" xfId="10" applyFont="1" applyFill="1" applyAlignment="1">
      <alignment horizontal="center" vertical="center"/>
    </xf>
    <xf numFmtId="0" fontId="7" fillId="2" borderId="1" xfId="10" applyFont="1" applyFill="1" applyAlignment="1"/>
    <xf numFmtId="0" fontId="10" fillId="0" borderId="1" xfId="10" applyFont="1" applyAlignment="1"/>
    <xf numFmtId="0" fontId="0" fillId="5" borderId="0" xfId="0" applyFill="1" applyAlignment="1">
      <alignment vertical="center"/>
    </xf>
    <xf numFmtId="0" fontId="11" fillId="0" borderId="0" xfId="7" applyFont="1"/>
    <xf numFmtId="0" fontId="9" fillId="4" borderId="1" xfId="10" applyFont="1" applyFill="1">
      <alignment vertical="center"/>
    </xf>
    <xf numFmtId="0" fontId="5" fillId="4" borderId="1" xfId="10" applyFont="1" applyFill="1">
      <alignment vertical="center"/>
    </xf>
    <xf numFmtId="14" fontId="7" fillId="0" borderId="1" xfId="10" applyNumberFormat="1" applyFont="1" applyAlignment="1">
      <alignment horizontal="center" vertical="center"/>
    </xf>
    <xf numFmtId="165" fontId="11" fillId="2" borderId="1" xfId="10" applyNumberFormat="1" applyFont="1" applyFill="1" applyAlignment="1" applyProtection="1">
      <alignment horizontal="center" vertical="center"/>
      <protection locked="0"/>
    </xf>
    <xf numFmtId="4" fontId="7" fillId="0" borderId="1" xfId="10" applyNumberFormat="1" applyFont="1" applyAlignment="1">
      <alignment vertical="center"/>
    </xf>
    <xf numFmtId="0" fontId="7" fillId="0" borderId="1" xfId="10" applyNumberFormat="1" applyFont="1" applyAlignment="1">
      <alignment horizontal="center" vertical="center"/>
    </xf>
    <xf numFmtId="167" fontId="7" fillId="0" borderId="1" xfId="10" applyNumberFormat="1" applyFont="1" applyAlignment="1">
      <alignment horizontal="right" vertical="center"/>
    </xf>
    <xf numFmtId="14" fontId="7" fillId="0" borderId="1" xfId="10" applyNumberFormat="1" applyFont="1" applyAlignment="1" applyProtection="1">
      <alignment horizontal="center" vertical="center"/>
      <protection locked="0"/>
    </xf>
    <xf numFmtId="0" fontId="7" fillId="0" borderId="1" xfId="10" applyNumberFormat="1" applyFont="1" applyAlignment="1" applyProtection="1">
      <alignment horizontal="center" vertical="center"/>
      <protection locked="0"/>
    </xf>
    <xf numFmtId="0" fontId="7" fillId="0" borderId="1" xfId="10" applyFont="1" applyAlignment="1">
      <alignment horizontal="left" vertical="center"/>
    </xf>
    <xf numFmtId="4" fontId="7" fillId="0" borderId="1" xfId="10" applyNumberFormat="1" applyFont="1" applyAlignment="1" applyProtection="1">
      <alignment vertical="center"/>
      <protection locked="0"/>
    </xf>
    <xf numFmtId="0" fontId="6" fillId="6" borderId="1" xfId="10" applyFill="1" applyAlignment="1">
      <alignment horizontal="left" vertical="center" wrapText="1"/>
    </xf>
    <xf numFmtId="0" fontId="6" fillId="6" borderId="1" xfId="10" applyFill="1" applyAlignment="1">
      <alignment vertical="center"/>
    </xf>
    <xf numFmtId="9" fontId="14" fillId="6" borderId="1" xfId="10" applyNumberFormat="1" applyFont="1" applyFill="1" applyAlignment="1">
      <alignment vertical="center"/>
    </xf>
    <xf numFmtId="168" fontId="7" fillId="0" borderId="1" xfId="10" applyNumberFormat="1" applyFont="1" applyAlignment="1"/>
    <xf numFmtId="169" fontId="7" fillId="0" borderId="1" xfId="10" applyNumberFormat="1" applyFont="1" applyAlignment="1"/>
    <xf numFmtId="0" fontId="7" fillId="0" borderId="0" xfId="7" applyFont="1" applyAlignment="1">
      <alignment vertical="center"/>
    </xf>
    <xf numFmtId="0" fontId="7" fillId="0" borderId="5" xfId="7" quotePrefix="1" applyFont="1" applyBorder="1" applyAlignment="1">
      <alignment horizontal="center" vertical="center" wrapText="1"/>
    </xf>
    <xf numFmtId="0" fontId="7" fillId="0" borderId="0" xfId="7" quotePrefix="1" applyFont="1" applyAlignment="1">
      <alignment horizontal="center" vertical="center" wrapText="1"/>
    </xf>
    <xf numFmtId="0" fontId="7" fillId="0" borderId="6" xfId="7" applyFont="1" applyBorder="1" applyAlignment="1">
      <alignment horizontal="center" vertical="center" wrapText="1"/>
    </xf>
    <xf numFmtId="0" fontId="7" fillId="0" borderId="7" xfId="7" applyFont="1" applyBorder="1" applyAlignment="1">
      <alignment vertical="center"/>
    </xf>
    <xf numFmtId="0" fontId="7" fillId="0" borderId="8" xfId="7" applyFont="1" applyBorder="1" applyAlignment="1">
      <alignment vertical="center"/>
    </xf>
    <xf numFmtId="0" fontId="10" fillId="0" borderId="9" xfId="7" quotePrefix="1" applyFont="1" applyBorder="1" applyAlignment="1">
      <alignment horizontal="left" vertical="center"/>
    </xf>
    <xf numFmtId="0" fontId="10" fillId="0" borderId="0" xfId="7" applyFont="1" applyAlignment="1">
      <alignment vertical="center"/>
    </xf>
    <xf numFmtId="170" fontId="10" fillId="0" borderId="0" xfId="14" applyFont="1" applyAlignment="1">
      <alignment vertical="center"/>
    </xf>
    <xf numFmtId="0" fontId="12" fillId="0" borderId="0" xfId="7" applyFont="1" applyAlignment="1">
      <alignment vertical="center"/>
    </xf>
    <xf numFmtId="170" fontId="7" fillId="0" borderId="10" xfId="14" applyFont="1" applyBorder="1" applyAlignment="1">
      <alignment vertical="center"/>
    </xf>
    <xf numFmtId="0" fontId="7" fillId="0" borderId="0" xfId="7" quotePrefix="1" applyFont="1" applyAlignment="1">
      <alignment horizontal="left" vertical="center"/>
    </xf>
    <xf numFmtId="170" fontId="7" fillId="0" borderId="0" xfId="14" applyFont="1" applyAlignment="1">
      <alignment vertical="center"/>
    </xf>
    <xf numFmtId="170" fontId="15" fillId="7" borderId="0" xfId="14" applyFont="1" applyFill="1" applyAlignment="1">
      <alignment vertical="center"/>
    </xf>
    <xf numFmtId="170" fontId="7" fillId="0" borderId="0" xfId="14" applyFont="1" applyBorder="1" applyAlignment="1">
      <alignment vertical="center"/>
    </xf>
    <xf numFmtId="0" fontId="7" fillId="0" borderId="3" xfId="7" applyFont="1" applyBorder="1" applyAlignment="1">
      <alignment vertical="center"/>
    </xf>
    <xf numFmtId="0" fontId="10" fillId="0" borderId="12" xfId="7" applyFont="1" applyBorder="1" applyAlignment="1">
      <alignment vertical="center"/>
    </xf>
    <xf numFmtId="0" fontId="10" fillId="0" borderId="13" xfId="7" applyFont="1" applyBorder="1" applyAlignment="1">
      <alignment vertical="center"/>
    </xf>
    <xf numFmtId="0" fontId="10" fillId="0" borderId="15" xfId="7" applyFont="1" applyBorder="1" applyAlignment="1">
      <alignment vertical="center"/>
    </xf>
    <xf numFmtId="0" fontId="10" fillId="0" borderId="16" xfId="7" applyFont="1" applyBorder="1" applyAlignment="1">
      <alignment vertical="center"/>
    </xf>
    <xf numFmtId="0" fontId="7" fillId="0" borderId="15" xfId="7" applyFont="1" applyBorder="1" applyAlignment="1">
      <alignment vertical="center"/>
    </xf>
    <xf numFmtId="0" fontId="7" fillId="0" borderId="14" xfId="7" applyFont="1" applyBorder="1" applyAlignment="1">
      <alignment vertical="center"/>
    </xf>
    <xf numFmtId="0" fontId="7" fillId="0" borderId="16" xfId="7" applyFont="1" applyBorder="1" applyAlignment="1">
      <alignment vertical="center"/>
    </xf>
    <xf numFmtId="0" fontId="13" fillId="0" borderId="17" xfId="7" applyFont="1" applyBorder="1" applyAlignment="1">
      <alignment horizontal="centerContinuous" vertical="center"/>
    </xf>
    <xf numFmtId="0" fontId="18" fillId="0" borderId="14" xfId="7" applyFont="1" applyBorder="1" applyAlignment="1">
      <alignment horizontal="center" vertical="center"/>
    </xf>
    <xf numFmtId="170" fontId="18" fillId="0" borderId="14" xfId="14" applyFont="1" applyBorder="1" applyAlignment="1">
      <alignment vertical="center"/>
    </xf>
    <xf numFmtId="170" fontId="18" fillId="0" borderId="11" xfId="14" applyFont="1" applyFill="1" applyBorder="1" applyAlignment="1">
      <alignment vertical="center"/>
    </xf>
    <xf numFmtId="9" fontId="18" fillId="0" borderId="0" xfId="8" applyFont="1" applyAlignment="1">
      <alignment horizontal="right" vertical="center"/>
    </xf>
    <xf numFmtId="171" fontId="16" fillId="2" borderId="0" xfId="15" applyNumberFormat="1" applyFont="1" applyFill="1" applyAlignment="1">
      <alignment vertical="center"/>
    </xf>
    <xf numFmtId="171" fontId="16" fillId="2" borderId="3" xfId="15" applyNumberFormat="1" applyFont="1" applyFill="1" applyBorder="1" applyAlignment="1">
      <alignment vertical="center"/>
    </xf>
    <xf numFmtId="0" fontId="7" fillId="0" borderId="18" xfId="7" applyFont="1" applyBorder="1" applyAlignment="1">
      <alignment vertical="center"/>
    </xf>
    <xf numFmtId="9" fontId="10" fillId="8" borderId="19" xfId="7" applyNumberFormat="1" applyFont="1" applyFill="1" applyBorder="1" applyAlignment="1">
      <alignment horizontal="center" vertical="center"/>
    </xf>
    <xf numFmtId="9" fontId="10" fillId="8" borderId="21" xfId="7" applyNumberFormat="1" applyFont="1" applyFill="1" applyBorder="1" applyAlignment="1">
      <alignment horizontal="center" vertical="center"/>
    </xf>
    <xf numFmtId="0" fontId="7" fillId="0" borderId="20" xfId="7" applyFont="1" applyBorder="1" applyAlignment="1">
      <alignment vertical="center"/>
    </xf>
    <xf numFmtId="0" fontId="7" fillId="0" borderId="22" xfId="7" applyFont="1" applyBorder="1" applyAlignment="1">
      <alignment vertical="center"/>
    </xf>
    <xf numFmtId="172" fontId="10" fillId="8" borderId="21" xfId="7" applyNumberFormat="1" applyFont="1" applyFill="1" applyBorder="1" applyAlignment="1">
      <alignment horizontal="center" vertical="center"/>
    </xf>
    <xf numFmtId="3" fontId="10" fillId="8" borderId="23" xfId="7" applyNumberFormat="1" applyFont="1" applyFill="1" applyBorder="1" applyAlignment="1">
      <alignment horizontal="center" vertical="center"/>
    </xf>
    <xf numFmtId="0" fontId="17" fillId="0" borderId="20" xfId="7" applyFont="1" applyBorder="1" applyAlignment="1">
      <alignment horizontal="left" vertical="center"/>
    </xf>
    <xf numFmtId="0" fontId="13" fillId="0" borderId="0" xfId="7" applyFont="1" applyAlignment="1">
      <alignment horizontal="centerContinuous"/>
    </xf>
    <xf numFmtId="0" fontId="7" fillId="0" borderId="24" xfId="7" applyFont="1" applyBorder="1" applyAlignment="1">
      <alignment vertical="center"/>
    </xf>
    <xf numFmtId="169" fontId="10" fillId="8" borderId="25" xfId="11" applyNumberFormat="1" applyFont="1" applyFill="1" applyBorder="1" applyAlignment="1">
      <alignment horizontal="center" vertical="center"/>
    </xf>
    <xf numFmtId="170" fontId="7" fillId="0" borderId="1" xfId="10" applyNumberFormat="1" applyFont="1" applyAlignment="1"/>
    <xf numFmtId="0" fontId="7" fillId="2" borderId="1" xfId="10" applyFont="1" applyFill="1" applyAlignment="1">
      <alignment horizontal="center"/>
    </xf>
    <xf numFmtId="170" fontId="7" fillId="9" borderId="1" xfId="10" applyNumberFormat="1" applyFont="1" applyFill="1" applyAlignment="1">
      <alignment horizontal="center"/>
    </xf>
    <xf numFmtId="170" fontId="10" fillId="0" borderId="1" xfId="10" applyNumberFormat="1" applyFont="1" applyAlignment="1"/>
    <xf numFmtId="0" fontId="10" fillId="0" borderId="1" xfId="10" applyFont="1" applyAlignment="1">
      <alignment horizontal="center"/>
    </xf>
    <xf numFmtId="0" fontId="5" fillId="4" borderId="1" xfId="10" applyFont="1" applyFill="1" applyAlignment="1">
      <alignment horizontal="center" vertical="center"/>
    </xf>
    <xf numFmtId="0" fontId="7" fillId="0" borderId="1" xfId="10" applyFont="1" applyAlignment="1">
      <alignment horizontal="center" vertical="center"/>
    </xf>
    <xf numFmtId="0" fontId="7" fillId="10" borderId="6" xfId="7" applyFont="1" applyFill="1" applyBorder="1" applyAlignment="1">
      <alignment horizontal="center" vertical="center"/>
    </xf>
    <xf numFmtId="0" fontId="7" fillId="10" borderId="0" xfId="7" applyFont="1" applyFill="1" applyAlignment="1">
      <alignment vertical="center"/>
    </xf>
    <xf numFmtId="170" fontId="7" fillId="10" borderId="0" xfId="14" applyFont="1" applyFill="1" applyBorder="1" applyAlignment="1">
      <alignment vertical="center"/>
    </xf>
    <xf numFmtId="170" fontId="7" fillId="10" borderId="5" xfId="14" applyFont="1" applyFill="1" applyBorder="1" applyAlignment="1">
      <alignment vertical="center"/>
    </xf>
    <xf numFmtId="0" fontId="7" fillId="10" borderId="4" xfId="7" applyFont="1" applyFill="1" applyBorder="1" applyAlignment="1">
      <alignment horizontal="center" vertical="center"/>
    </xf>
    <xf numFmtId="0" fontId="7" fillId="10" borderId="3" xfId="7" applyFont="1" applyFill="1" applyBorder="1" applyAlignment="1">
      <alignment vertical="center"/>
    </xf>
    <xf numFmtId="170" fontId="7" fillId="10" borderId="3" xfId="14" applyFont="1" applyFill="1" applyBorder="1" applyAlignment="1">
      <alignment vertical="center"/>
    </xf>
    <xf numFmtId="170" fontId="7" fillId="10" borderId="2" xfId="14" applyFont="1" applyFill="1" applyBorder="1" applyAlignment="1">
      <alignment vertical="center"/>
    </xf>
    <xf numFmtId="169" fontId="14" fillId="6" borderId="1" xfId="10" applyNumberFormat="1" applyFont="1" applyFill="1" applyAlignment="1">
      <alignment vertical="center"/>
    </xf>
    <xf numFmtId="0" fontId="19" fillId="6" borderId="1" xfId="10" applyFont="1" applyFill="1" applyAlignment="1">
      <alignment horizontal="center" vertical="center"/>
    </xf>
    <xf numFmtId="0" fontId="9" fillId="4" borderId="0" xfId="9" applyAlignment="1">
      <alignment horizontal="center" vertical="center"/>
    </xf>
    <xf numFmtId="0" fontId="0" fillId="5" borderId="0" xfId="0" applyFill="1"/>
    <xf numFmtId="0" fontId="0" fillId="0" borderId="0" xfId="0" applyAlignment="1">
      <alignment horizontal="left"/>
    </xf>
    <xf numFmtId="0" fontId="0" fillId="11" borderId="26" xfId="0" applyFill="1" applyBorder="1" applyAlignment="1">
      <alignment horizontal="right" vertical="center" indent="3"/>
    </xf>
    <xf numFmtId="0" fontId="0" fillId="11" borderId="27" xfId="0" applyFill="1" applyBorder="1" applyAlignment="1">
      <alignment horizontal="right" vertical="center" indent="3"/>
    </xf>
    <xf numFmtId="0" fontId="21" fillId="0" borderId="0" xfId="0" applyFont="1" applyAlignment="1">
      <alignment vertical="center"/>
    </xf>
    <xf numFmtId="0" fontId="2" fillId="5" borderId="0" xfId="0" applyFont="1" applyFill="1"/>
    <xf numFmtId="0" fontId="2" fillId="0" borderId="0" xfId="0" applyFont="1"/>
    <xf numFmtId="20" fontId="0" fillId="12" borderId="28" xfId="0" applyNumberFormat="1" applyFill="1" applyBorder="1" applyAlignment="1">
      <alignment horizontal="center" vertical="center"/>
    </xf>
    <xf numFmtId="0" fontId="0" fillId="12" borderId="28" xfId="0" applyFill="1" applyBorder="1" applyAlignment="1">
      <alignment horizontal="right" vertical="center" indent="3"/>
    </xf>
    <xf numFmtId="0" fontId="0" fillId="12" borderId="29" xfId="0" applyFill="1" applyBorder="1" applyAlignment="1">
      <alignment horizontal="left" vertical="center" indent="1"/>
    </xf>
    <xf numFmtId="173" fontId="0" fillId="0" borderId="0" xfId="0" applyNumberFormat="1"/>
    <xf numFmtId="20" fontId="0" fillId="0" borderId="30" xfId="0" applyNumberFormat="1" applyBorder="1" applyAlignment="1">
      <alignment horizontal="center" vertical="center"/>
    </xf>
    <xf numFmtId="0" fontId="0" fillId="0" borderId="30" xfId="0" applyBorder="1" applyAlignment="1">
      <alignment horizontal="right" vertical="center" indent="3"/>
    </xf>
    <xf numFmtId="0" fontId="0" fillId="0" borderId="31" xfId="0" applyBorder="1" applyAlignment="1">
      <alignment horizontal="left" vertical="center" indent="1"/>
    </xf>
    <xf numFmtId="20" fontId="0" fillId="12" borderId="30" xfId="0" applyNumberFormat="1" applyFill="1" applyBorder="1" applyAlignment="1">
      <alignment horizontal="center" vertical="center"/>
    </xf>
    <xf numFmtId="0" fontId="0" fillId="12" borderId="30" xfId="0" applyFill="1" applyBorder="1" applyAlignment="1">
      <alignment horizontal="right" vertical="center" indent="3"/>
    </xf>
    <xf numFmtId="0" fontId="0" fillId="12" borderId="31" xfId="0" applyFill="1" applyBorder="1" applyAlignment="1">
      <alignment horizontal="left" vertical="center" indent="1"/>
    </xf>
    <xf numFmtId="20" fontId="0" fillId="0" borderId="32" xfId="0" applyNumberFormat="1" applyBorder="1" applyAlignment="1">
      <alignment horizontal="center" vertical="center"/>
    </xf>
    <xf numFmtId="0" fontId="0" fillId="0" borderId="32" xfId="0" applyBorder="1" applyAlignment="1">
      <alignment horizontal="right" vertical="center" indent="3"/>
    </xf>
    <xf numFmtId="0" fontId="0" fillId="0" borderId="33" xfId="0" applyBorder="1" applyAlignment="1">
      <alignment horizontal="left" vertical="center" indent="1"/>
    </xf>
    <xf numFmtId="0" fontId="2" fillId="0" borderId="0" xfId="0" applyFont="1" applyAlignment="1">
      <alignment horizontal="left"/>
    </xf>
    <xf numFmtId="0" fontId="9" fillId="3" borderId="0" xfId="13">
      <alignment vertical="center"/>
    </xf>
    <xf numFmtId="0" fontId="9" fillId="3" borderId="0" xfId="13" applyAlignment="1">
      <alignment horizontal="right" vertical="center"/>
    </xf>
    <xf numFmtId="0" fontId="9" fillId="4" borderId="0" xfId="9">
      <alignment vertical="center"/>
    </xf>
    <xf numFmtId="14" fontId="0" fillId="12" borderId="28" xfId="0" applyNumberFormat="1" applyFill="1" applyBorder="1" applyAlignment="1">
      <alignment horizontal="center" vertical="center"/>
    </xf>
    <xf numFmtId="14" fontId="0" fillId="0" borderId="30" xfId="0" applyNumberFormat="1" applyBorder="1" applyAlignment="1">
      <alignment horizontal="center" vertical="center"/>
    </xf>
    <xf numFmtId="14" fontId="0" fillId="12" borderId="30" xfId="0" applyNumberFormat="1" applyFill="1" applyBorder="1" applyAlignment="1">
      <alignment horizontal="center" vertical="center"/>
    </xf>
    <xf numFmtId="14" fontId="0" fillId="0" borderId="32" xfId="0" applyNumberFormat="1" applyBorder="1" applyAlignment="1">
      <alignment horizontal="center" vertical="center"/>
    </xf>
    <xf numFmtId="169" fontId="7" fillId="2" borderId="1" xfId="10" applyNumberFormat="1" applyFont="1" applyFill="1" applyAlignment="1"/>
    <xf numFmtId="169" fontId="7" fillId="0" borderId="0" xfId="7" applyNumberFormat="1" applyFont="1"/>
    <xf numFmtId="0" fontId="11" fillId="2" borderId="1" xfId="10" applyNumberFormat="1" applyFont="1" applyFill="1" applyAlignment="1" applyProtection="1">
      <alignment horizontal="center" vertical="center"/>
      <protection locked="0"/>
    </xf>
    <xf numFmtId="0" fontId="3" fillId="4" borderId="0" xfId="12">
      <alignment vertical="center"/>
    </xf>
    <xf numFmtId="0" fontId="3" fillId="4" borderId="0" xfId="1" applyAlignment="1">
      <alignment horizontal="center" vertical="center"/>
    </xf>
    <xf numFmtId="0" fontId="5" fillId="4" borderId="0" xfId="3" applyAlignment="1">
      <alignment horizontal="center" vertical="center"/>
    </xf>
    <xf numFmtId="0" fontId="16" fillId="2" borderId="0" xfId="7" applyFont="1" applyFill="1" applyAlignment="1">
      <alignment horizontal="center" vertical="center"/>
    </xf>
    <xf numFmtId="0" fontId="9" fillId="4" borderId="0" xfId="9" applyAlignment="1">
      <alignment horizontal="center" vertical="center"/>
    </xf>
  </cellXfs>
  <cellStyles count="16">
    <cellStyle name="Euro" xfId="14" xr:uid="{1148E59F-0464-460A-A6BD-DF448FF59AA1}"/>
    <cellStyle name="Komma 2" xfId="15" xr:uid="{C185E097-9A42-451A-BBF2-A1CFA6A6FAF7}"/>
    <cellStyle name="L1" xfId="4" xr:uid="{3713DB63-9673-4515-B184-AF8388543611}"/>
    <cellStyle name="L2" xfId="5" xr:uid="{AD98EAC4-5027-4306-A77B-3091A7317452}"/>
    <cellStyle name="L3" xfId="6" xr:uid="{6D50539F-4478-4A4D-B0E6-15B3071D0A98}"/>
    <cellStyle name="L3 2" xfId="13" xr:uid="{3B14BF0D-B20E-4076-8E5B-8F0F2B02A545}"/>
    <cellStyle name="Prozent 2" xfId="8" xr:uid="{987E2A7E-0467-4A0E-904A-77AF486B283F}"/>
    <cellStyle name="Rahmen" xfId="10" xr:uid="{B265A473-9480-4F9E-9BEB-AD73EF08846C}"/>
    <cellStyle name="Standard" xfId="0" builtinId="0"/>
    <cellStyle name="Standard 2" xfId="7" xr:uid="{C8EDF51C-584F-483E-9814-E5F7D7959A0B}"/>
    <cellStyle name="Ü1" xfId="1" xr:uid="{9458EAA9-8B39-4E6E-99A9-974E65BA4912}"/>
    <cellStyle name="Ü1 2" xfId="12" xr:uid="{97055D89-0369-4973-9419-ED6360CA9AB9}"/>
    <cellStyle name="Ü2" xfId="2" xr:uid="{0278B665-668E-4B73-A28D-98540927BF17}"/>
    <cellStyle name="Ü3" xfId="3" xr:uid="{9B20FF78-3FAA-49B6-B77F-5B79358ECA9A}"/>
    <cellStyle name="Ü4" xfId="9" xr:uid="{57B4AD05-22F4-4564-B9A3-12889093B720}"/>
    <cellStyle name="Währung" xfId="1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hyperlink" Target="#Inhaltsverzeichnis!A1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hyperlink" Target="#Inhaltsverzeichnis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5" Type="http://schemas.openxmlformats.org/officeDocument/2006/relationships/image" Target="../media/image5.png"/><Relationship Id="rId4" Type="http://schemas.openxmlformats.org/officeDocument/2006/relationships/hyperlink" Target="#Inhaltsverzeichnis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5" Type="http://schemas.openxmlformats.org/officeDocument/2006/relationships/image" Target="../media/image5.png"/><Relationship Id="rId4" Type="http://schemas.openxmlformats.org/officeDocument/2006/relationships/hyperlink" Target="#Inhaltsverzeichnis!A1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hyperlink" Target="#Inhaltsverzeichnis!A1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hyperlink" Target="#Inhaltsverzeichnis!A1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hyperlink" Target="#Inhaltsverzeichnis!A1"/><Relationship Id="rId2" Type="http://schemas.openxmlformats.org/officeDocument/2006/relationships/image" Target="../media/image4.png"/><Relationship Id="rId1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hyperlink" Target="#Inhaltsverzeichnis!A1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hyperlink" Target="#Inhaltsverzeichnis!A1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hyperlink" Target="#Inhaltsverzeichnis!A1"/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100149</xdr:colOff>
      <xdr:row>3</xdr:row>
      <xdr:rowOff>16329</xdr:rowOff>
    </xdr:from>
    <xdr:to>
      <xdr:col>7</xdr:col>
      <xdr:colOff>10886</xdr:colOff>
      <xdr:row>9</xdr:row>
      <xdr:rowOff>491167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950F16C5-CB63-4A5B-A86E-248F863668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43349" y="947058"/>
          <a:ext cx="5114108" cy="2488695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196850</xdr:colOff>
      <xdr:row>1</xdr:row>
      <xdr:rowOff>101600</xdr:rowOff>
    </xdr:from>
    <xdr:to>
      <xdr:col>14</xdr:col>
      <xdr:colOff>158750</xdr:colOff>
      <xdr:row>15</xdr:row>
      <xdr:rowOff>146050</xdr:rowOff>
    </xdr:to>
    <xdr:sp macro="" textlink="">
      <xdr:nvSpPr>
        <xdr:cNvPr id="4" name="Rechteck: abgerundete Ecken 3">
          <a:extLst>
            <a:ext uri="{FF2B5EF4-FFF2-40B4-BE49-F238E27FC236}">
              <a16:creationId xmlns:a16="http://schemas.microsoft.com/office/drawing/2014/main" id="{5B562331-B2D6-4D96-8D3A-D145E6D92AEF}"/>
            </a:ext>
          </a:extLst>
        </xdr:cNvPr>
        <xdr:cNvSpPr/>
      </xdr:nvSpPr>
      <xdr:spPr>
        <a:xfrm>
          <a:off x="6870700" y="508000"/>
          <a:ext cx="4286250" cy="2597150"/>
        </a:xfrm>
        <a:prstGeom prst="roundRect">
          <a:avLst>
            <a:gd name="adj" fmla="val 6473"/>
          </a:avLst>
        </a:prstGeom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rtl="0"/>
          <a:r>
            <a:rPr lang="de-DE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Aufgabe</a:t>
          </a:r>
          <a:br>
            <a:rPr lang="de-DE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endParaRPr lang="de-DE" sz="1200">
            <a:effectLst/>
          </a:endParaRPr>
        </a:p>
        <a:p>
          <a:pPr rtl="0"/>
          <a:r>
            <a:rPr lang="de-D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 Spalte </a:t>
          </a:r>
          <a:r>
            <a:rPr lang="de-DE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</a:t>
          </a:r>
          <a:r>
            <a:rPr lang="de-D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soll bei dem Mitarbeiter, der die niedrigsten Reisekosten verursacht hat, der Hinweis "</a:t>
          </a:r>
          <a:r>
            <a:rPr lang="de-DE" sz="1100" b="0" i="0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minimale Kosten</a:t>
          </a:r>
          <a:r>
            <a:rPr lang="de-D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 erscheinen.</a:t>
          </a:r>
          <a:br>
            <a:rPr lang="de-D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de-D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Bei den übrigen Mitarbeitern soll nur ein "</a:t>
          </a:r>
          <a:r>
            <a:rPr lang="de-DE" sz="1100" b="1" i="0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-</a:t>
          </a:r>
          <a:r>
            <a:rPr lang="de-D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 erscheinen.</a:t>
          </a:r>
          <a:br>
            <a:rPr lang="de-D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endParaRPr lang="de-DE" sz="1200">
            <a:effectLst/>
          </a:endParaRPr>
        </a:p>
        <a:p>
          <a:pPr rtl="0"/>
          <a:r>
            <a:rPr lang="de-DE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Tipp</a:t>
          </a:r>
          <a:r>
            <a:rPr lang="de-D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  <a:br>
            <a:rPr lang="de-D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de-D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Verschachteln Sie die Funktionen </a:t>
          </a:r>
          <a:r>
            <a:rPr lang="de-DE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WENN</a:t>
          </a:r>
          <a:r>
            <a:rPr lang="de-D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und </a:t>
          </a:r>
          <a:r>
            <a:rPr lang="de-DE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MIN.</a:t>
          </a:r>
          <a:br>
            <a:rPr lang="de-DE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de-D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Vergleichen Se dabei einfach den Wert in der aktuellen Zeile der Geamt-Kosten mit dem Minimum des Bereichs von G6 bis G11.</a:t>
          </a:r>
          <a:br>
            <a:rPr lang="de-D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br>
            <a:rPr lang="de-DE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de-D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Testen Sie das Ergebnis, indem Sie jeweils die Anzahl der Übernachtungen verändern.</a:t>
          </a:r>
          <a:endParaRPr lang="de-DE" sz="1200">
            <a:effectLst/>
          </a:endParaRPr>
        </a:p>
        <a:p>
          <a:pPr rtl="0"/>
          <a:endParaRPr lang="de-DE" sz="1200">
            <a:effectLst/>
          </a:endParaRPr>
        </a:p>
      </xdr:txBody>
    </xdr:sp>
    <xdr:clientData/>
  </xdr:twoCellAnchor>
  <xdr:twoCellAnchor>
    <xdr:from>
      <xdr:col>7</xdr:col>
      <xdr:colOff>0</xdr:colOff>
      <xdr:row>0</xdr:row>
      <xdr:rowOff>0</xdr:rowOff>
    </xdr:from>
    <xdr:to>
      <xdr:col>11</xdr:col>
      <xdr:colOff>596900</xdr:colOff>
      <xdr:row>0</xdr:row>
      <xdr:rowOff>391885</xdr:rowOff>
    </xdr:to>
    <xdr:sp macro="" textlink="">
      <xdr:nvSpPr>
        <xdr:cNvPr id="2" name="Rechteck: abgerundete Ecken 1">
          <a:extLst>
            <a:ext uri="{FF2B5EF4-FFF2-40B4-BE49-F238E27FC236}">
              <a16:creationId xmlns:a16="http://schemas.microsoft.com/office/drawing/2014/main" id="{7B62E6DE-7746-44DA-AF16-CAE6B1036B22}"/>
            </a:ext>
          </a:extLst>
        </xdr:cNvPr>
        <xdr:cNvSpPr/>
      </xdr:nvSpPr>
      <xdr:spPr>
        <a:xfrm>
          <a:off x="5075464" y="0"/>
          <a:ext cx="4425044" cy="391885"/>
        </a:xfrm>
        <a:prstGeom prst="roundRect">
          <a:avLst>
            <a:gd name="adj" fmla="val 8667"/>
          </a:avLst>
        </a:prstGeom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GB" sz="1400"/>
            <a:t>Mit F9 bekommen Sie neue</a:t>
          </a:r>
          <a:r>
            <a:rPr lang="en-GB" sz="1400" baseline="0"/>
            <a:t> Zufallswerte!</a:t>
          </a:r>
          <a:endParaRPr lang="en-GB" sz="1400"/>
        </a:p>
      </xdr:txBody>
    </xdr:sp>
    <xdr:clientData/>
  </xdr:twoCellAnchor>
  <xdr:twoCellAnchor editAs="oneCell">
    <xdr:from>
      <xdr:col>0</xdr:col>
      <xdr:colOff>9071</xdr:colOff>
      <xdr:row>0</xdr:row>
      <xdr:rowOff>0</xdr:rowOff>
    </xdr:from>
    <xdr:to>
      <xdr:col>0</xdr:col>
      <xdr:colOff>538512</xdr:colOff>
      <xdr:row>1</xdr:row>
      <xdr:rowOff>125134</xdr:rowOff>
    </xdr:to>
    <xdr:pic>
      <xdr:nvPicPr>
        <xdr:cNvPr id="5" name="Grafik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A7057EC-475A-4EE4-8479-41F9A060F0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71" y="0"/>
          <a:ext cx="529441" cy="528812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22678</xdr:colOff>
      <xdr:row>0</xdr:row>
      <xdr:rowOff>22678</xdr:rowOff>
    </xdr:from>
    <xdr:to>
      <xdr:col>11</xdr:col>
      <xdr:colOff>619578</xdr:colOff>
      <xdr:row>1</xdr:row>
      <xdr:rowOff>10885</xdr:rowOff>
    </xdr:to>
    <xdr:sp macro="" textlink="">
      <xdr:nvSpPr>
        <xdr:cNvPr id="4" name="Rechteck: abgerundete Ecken 3">
          <a:extLst>
            <a:ext uri="{FF2B5EF4-FFF2-40B4-BE49-F238E27FC236}">
              <a16:creationId xmlns:a16="http://schemas.microsoft.com/office/drawing/2014/main" id="{8579D962-A6E4-42A8-A266-938CB53AA516}"/>
            </a:ext>
          </a:extLst>
        </xdr:cNvPr>
        <xdr:cNvSpPr/>
      </xdr:nvSpPr>
      <xdr:spPr>
        <a:xfrm>
          <a:off x="5098142" y="22678"/>
          <a:ext cx="4425044" cy="391885"/>
        </a:xfrm>
        <a:prstGeom prst="roundRect">
          <a:avLst>
            <a:gd name="adj" fmla="val 8667"/>
          </a:avLst>
        </a:prstGeom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GB" sz="1400"/>
            <a:t>Mit F9 bekommen Sie neue</a:t>
          </a:r>
          <a:r>
            <a:rPr lang="en-GB" sz="1400" baseline="0"/>
            <a:t> Zufallswerte!</a:t>
          </a:r>
          <a:endParaRPr lang="en-GB" sz="1400"/>
        </a:p>
      </xdr:txBody>
    </xdr:sp>
    <xdr:clientData/>
  </xdr:twoCellAnchor>
  <xdr:twoCellAnchor editAs="oneCell">
    <xdr:from>
      <xdr:col>0</xdr:col>
      <xdr:colOff>45356</xdr:colOff>
      <xdr:row>0</xdr:row>
      <xdr:rowOff>9072</xdr:rowOff>
    </xdr:from>
    <xdr:to>
      <xdr:col>0</xdr:col>
      <xdr:colOff>574797</xdr:colOff>
      <xdr:row>1</xdr:row>
      <xdr:rowOff>134206</xdr:rowOff>
    </xdr:to>
    <xdr:pic>
      <xdr:nvPicPr>
        <xdr:cNvPr id="3" name="Grafik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660F14B-A04D-4570-B8CB-0E32A8D07D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356" y="9072"/>
          <a:ext cx="529441" cy="52881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111331</xdr:colOff>
      <xdr:row>0</xdr:row>
      <xdr:rowOff>96485</xdr:rowOff>
    </xdr:from>
    <xdr:to>
      <xdr:col>14</xdr:col>
      <xdr:colOff>519546</xdr:colOff>
      <xdr:row>20</xdr:row>
      <xdr:rowOff>145473</xdr:rowOff>
    </xdr:to>
    <xdr:sp macro="" textlink="">
      <xdr:nvSpPr>
        <xdr:cNvPr id="2" name="Rechteck: abgerundete Ecken 1">
          <a:extLst>
            <a:ext uri="{FF2B5EF4-FFF2-40B4-BE49-F238E27FC236}">
              <a16:creationId xmlns:a16="http://schemas.microsoft.com/office/drawing/2014/main" id="{86389C49-898D-4D89-AFDC-EA111DF16960}"/>
            </a:ext>
          </a:extLst>
        </xdr:cNvPr>
        <xdr:cNvSpPr/>
      </xdr:nvSpPr>
      <xdr:spPr>
        <a:xfrm>
          <a:off x="6782295" y="96485"/>
          <a:ext cx="5146469" cy="4122224"/>
        </a:xfrm>
        <a:prstGeom prst="roundRect">
          <a:avLst>
            <a:gd name="adj" fmla="val 6473"/>
          </a:avLst>
        </a:prstGeom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de-DE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Aufgabe:</a:t>
          </a:r>
        </a:p>
        <a:p>
          <a:pPr algn="l"/>
          <a:br>
            <a:rPr lang="de-DE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de-DE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Die Inhalte in den Spalten  "</a:t>
          </a:r>
          <a:r>
            <a:rPr lang="de-DE" sz="1100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Jahr</a:t>
          </a:r>
          <a:r>
            <a:rPr lang="de-DE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 und "</a:t>
          </a:r>
          <a:r>
            <a:rPr lang="de-DE" sz="1100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Monat</a:t>
          </a:r>
          <a:r>
            <a:rPr lang="de-DE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 erhalten Sie mit den jeweils gleichnamigen Funktionen!</a:t>
          </a:r>
          <a:br>
            <a:rPr lang="de-DE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br>
            <a:rPr lang="de-DE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de-DE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Für das </a:t>
          </a:r>
          <a:r>
            <a:rPr lang="de-DE" sz="1100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Halbjahr</a:t>
          </a:r>
          <a:r>
            <a:rPr lang="de-DE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benötigen Sie die "WENN-Funktion".</a:t>
          </a:r>
        </a:p>
        <a:p>
          <a:pPr algn="l"/>
          <a:r>
            <a:rPr lang="de-DE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Da Sie anhand des Monats bestimmen können, um welches Halbjahr es geht, genügt die "einfache" (nicht verschachtelte) WENN-Funktion:</a:t>
          </a:r>
        </a:p>
        <a:p>
          <a:pPr algn="l"/>
          <a:endParaRPr lang="de-DE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de-DE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Eine Funktion für das </a:t>
          </a:r>
          <a:r>
            <a:rPr lang="de-DE" sz="1100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Quartal</a:t>
          </a:r>
          <a:r>
            <a:rPr lang="de-DE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gibt es in Excel nicht.</a:t>
          </a:r>
        </a:p>
        <a:p>
          <a:pPr algn="l"/>
          <a:r>
            <a:rPr lang="de-DE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Das Ergebnis erhalten Sie über folgenden Trick:</a:t>
          </a:r>
        </a:p>
        <a:p>
          <a:pPr algn="l"/>
          <a:r>
            <a:rPr lang="de-DE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Sie teilen den Monat des Datums durch 3 und runden das Ergebnis auf den nächsten, ganzzahligen Wert auf.</a:t>
          </a:r>
        </a:p>
        <a:p>
          <a:pPr algn="l"/>
          <a:r>
            <a:rPr lang="de-DE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Wenn Sie z. B. 1/3 teilen, erhalten Sie 0,333 und bei 2/3 erhalten Sie 0,666.</a:t>
          </a:r>
        </a:p>
        <a:p>
          <a:pPr algn="l"/>
          <a:r>
            <a:rPr lang="de-DE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Wenn Sie das jeweils aufrunden, kommt "1" (also das 1. Quartal) heraus.</a:t>
          </a:r>
          <a:br>
            <a:rPr lang="de-DE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de-DE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Ebenso verhält es sich mit den anderen Monaten.</a:t>
          </a:r>
          <a:br>
            <a:rPr lang="de-DE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de-DE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Das bedeutet, dass die Formel am Ende so aussieht:</a:t>
          </a:r>
        </a:p>
        <a:p>
          <a:pPr algn="l"/>
          <a:r>
            <a:rPr lang="de-DE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=AUFRUNDEN(C3/3;0) - die Syntax der Funktion AUFRUNDEN: </a:t>
          </a:r>
        </a:p>
        <a:p>
          <a:pPr algn="l"/>
          <a:endParaRPr lang="de-DE" sz="12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br>
            <a:rPr lang="de-DE" sz="12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de-DE" sz="12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Die Formeln können Sie jeweils mit einem Doppelklick nach unten kopieren.</a:t>
          </a:r>
        </a:p>
      </xdr:txBody>
    </xdr:sp>
    <xdr:clientData/>
  </xdr:twoCellAnchor>
  <xdr:twoCellAnchor editAs="oneCell">
    <xdr:from>
      <xdr:col>12</xdr:col>
      <xdr:colOff>263236</xdr:colOff>
      <xdr:row>5</xdr:row>
      <xdr:rowOff>83128</xdr:rowOff>
    </xdr:from>
    <xdr:to>
      <xdr:col>14</xdr:col>
      <xdr:colOff>160008</xdr:colOff>
      <xdr:row>6</xdr:row>
      <xdr:rowOff>131590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43501822-F09A-416D-BC2E-29CCC04034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093036" y="1454728"/>
          <a:ext cx="1476190" cy="228571"/>
        </a:xfrm>
        <a:prstGeom prst="rect">
          <a:avLst/>
        </a:prstGeom>
      </xdr:spPr>
    </xdr:pic>
    <xdr:clientData/>
  </xdr:twoCellAnchor>
  <xdr:twoCellAnchor editAs="oneCell">
    <xdr:from>
      <xdr:col>11</xdr:col>
      <xdr:colOff>416131</xdr:colOff>
      <xdr:row>15</xdr:row>
      <xdr:rowOff>144976</xdr:rowOff>
    </xdr:from>
    <xdr:to>
      <xdr:col>14</xdr:col>
      <xdr:colOff>447004</xdr:colOff>
      <xdr:row>17</xdr:row>
      <xdr:rowOff>22853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9592FF63-0EA7-42BC-9197-EB37010E44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456222" y="3317667"/>
          <a:ext cx="2400000" cy="238095"/>
        </a:xfrm>
        <a:prstGeom prst="rect">
          <a:avLst/>
        </a:prstGeom>
      </xdr:spPr>
    </xdr:pic>
    <xdr:clientData/>
  </xdr:twoCellAnchor>
  <xdr:twoCellAnchor editAs="oneCell">
    <xdr:from>
      <xdr:col>1</xdr:col>
      <xdr:colOff>595745</xdr:colOff>
      <xdr:row>0</xdr:row>
      <xdr:rowOff>138543</xdr:rowOff>
    </xdr:from>
    <xdr:to>
      <xdr:col>7</xdr:col>
      <xdr:colOff>776703</xdr:colOff>
      <xdr:row>0</xdr:row>
      <xdr:rowOff>422562</xdr:rowOff>
    </xdr:to>
    <xdr:pic>
      <xdr:nvPicPr>
        <xdr:cNvPr id="8" name="Grafik 7">
          <a:extLst>
            <a:ext uri="{FF2B5EF4-FFF2-40B4-BE49-F238E27FC236}">
              <a16:creationId xmlns:a16="http://schemas.microsoft.com/office/drawing/2014/main" id="{C77FC35C-59DB-4118-AAB4-F43207058F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738745" y="138543"/>
          <a:ext cx="4919213" cy="284019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0</xdr:col>
      <xdr:colOff>24741</xdr:colOff>
      <xdr:row>0</xdr:row>
      <xdr:rowOff>19792</xdr:rowOff>
    </xdr:from>
    <xdr:to>
      <xdr:col>0</xdr:col>
      <xdr:colOff>554182</xdr:colOff>
      <xdr:row>0</xdr:row>
      <xdr:rowOff>548604</xdr:rowOff>
    </xdr:to>
    <xdr:pic>
      <xdr:nvPicPr>
        <xdr:cNvPr id="6" name="Grafik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94DCB54-DFDE-4B5E-B737-467F0A4DA8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41" y="19792"/>
          <a:ext cx="529441" cy="52881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111331</xdr:colOff>
      <xdr:row>0</xdr:row>
      <xdr:rowOff>96485</xdr:rowOff>
    </xdr:from>
    <xdr:to>
      <xdr:col>14</xdr:col>
      <xdr:colOff>519546</xdr:colOff>
      <xdr:row>20</xdr:row>
      <xdr:rowOff>145473</xdr:rowOff>
    </xdr:to>
    <xdr:sp macro="" textlink="">
      <xdr:nvSpPr>
        <xdr:cNvPr id="2" name="Rechteck: abgerundete Ecken 1">
          <a:extLst>
            <a:ext uri="{FF2B5EF4-FFF2-40B4-BE49-F238E27FC236}">
              <a16:creationId xmlns:a16="http://schemas.microsoft.com/office/drawing/2014/main" id="{6A1CFEE9-68FE-4331-8E53-96C0C686ACAF}"/>
            </a:ext>
          </a:extLst>
        </xdr:cNvPr>
        <xdr:cNvSpPr/>
      </xdr:nvSpPr>
      <xdr:spPr>
        <a:xfrm>
          <a:off x="7007431" y="96485"/>
          <a:ext cx="5306786" cy="4212774"/>
        </a:xfrm>
        <a:prstGeom prst="roundRect">
          <a:avLst>
            <a:gd name="adj" fmla="val 6473"/>
          </a:avLst>
        </a:prstGeom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de-DE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Aufgabe:</a:t>
          </a:r>
        </a:p>
        <a:p>
          <a:pPr algn="l"/>
          <a:br>
            <a:rPr lang="de-DE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de-DE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Die Inhalte in den Spalten  "</a:t>
          </a:r>
          <a:r>
            <a:rPr lang="de-DE" sz="1100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Jahr</a:t>
          </a:r>
          <a:r>
            <a:rPr lang="de-DE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 und "</a:t>
          </a:r>
          <a:r>
            <a:rPr lang="de-DE" sz="1100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Monat</a:t>
          </a:r>
          <a:r>
            <a:rPr lang="de-DE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 erhalten Sie mit den jeweils gleichnamigen Funktionen!</a:t>
          </a:r>
          <a:br>
            <a:rPr lang="de-DE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br>
            <a:rPr lang="de-DE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de-DE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Für das </a:t>
          </a:r>
          <a:r>
            <a:rPr lang="de-DE" sz="1100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Halbjahr</a:t>
          </a:r>
          <a:r>
            <a:rPr lang="de-DE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benötigen Sie die "WENN-Funktion".</a:t>
          </a:r>
        </a:p>
        <a:p>
          <a:pPr algn="l"/>
          <a:r>
            <a:rPr lang="de-DE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Da Sie anhand des Monats bestimmen können, um welches Halbjahr es geht, genügt die "einfache" (nicht verschachtelte) WENN-Funktion:</a:t>
          </a:r>
        </a:p>
        <a:p>
          <a:pPr algn="l"/>
          <a:endParaRPr lang="de-DE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de-DE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Eine Funktion für das </a:t>
          </a:r>
          <a:r>
            <a:rPr lang="de-DE" sz="1100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Quartal</a:t>
          </a:r>
          <a:r>
            <a:rPr lang="de-DE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gibt es in Excel nicht.</a:t>
          </a:r>
        </a:p>
        <a:p>
          <a:pPr algn="l"/>
          <a:r>
            <a:rPr lang="de-DE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Das Ergebnis erhalten Sie über folgenden Trick:</a:t>
          </a:r>
        </a:p>
        <a:p>
          <a:pPr algn="l"/>
          <a:r>
            <a:rPr lang="de-DE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Sie teilen den Monat des Datums durch 3 und runden das Ergebnis auf den nächsten, ganzzahligen Wert auf.</a:t>
          </a:r>
        </a:p>
        <a:p>
          <a:pPr algn="l"/>
          <a:r>
            <a:rPr lang="de-DE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Wenn Sie z. B. 1/3 teilen, erhalten Sie 0,333 und bei 2/3 erhalten Sie 0,666.</a:t>
          </a:r>
        </a:p>
        <a:p>
          <a:pPr algn="l"/>
          <a:r>
            <a:rPr lang="de-DE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Wenn Sie das jeweils aufrunden, kommt "1" (also das 1. Quartal) heraus.</a:t>
          </a:r>
          <a:br>
            <a:rPr lang="de-DE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de-DE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Ebenso verhält es sich mit den anderen Monaten.</a:t>
          </a:r>
          <a:br>
            <a:rPr lang="de-DE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de-DE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Das bedeutet, dass die Formel am Ende so aussieht:</a:t>
          </a:r>
        </a:p>
        <a:p>
          <a:pPr algn="l"/>
          <a:r>
            <a:rPr lang="de-DE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=AUFRUNDEN(C3/3;0) - die Syntax der Funktion AUFRUNDEN: </a:t>
          </a:r>
        </a:p>
        <a:p>
          <a:pPr algn="l"/>
          <a:endParaRPr lang="de-DE" sz="12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br>
            <a:rPr lang="de-DE" sz="12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de-DE" sz="12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Die Formeln können Sie jeweils mit einem Doppelklick nach unten kopieren.</a:t>
          </a:r>
        </a:p>
      </xdr:txBody>
    </xdr:sp>
    <xdr:clientData/>
  </xdr:twoCellAnchor>
  <xdr:twoCellAnchor editAs="oneCell">
    <xdr:from>
      <xdr:col>12</xdr:col>
      <xdr:colOff>263236</xdr:colOff>
      <xdr:row>5</xdr:row>
      <xdr:rowOff>83128</xdr:rowOff>
    </xdr:from>
    <xdr:to>
      <xdr:col>14</xdr:col>
      <xdr:colOff>157829</xdr:colOff>
      <xdr:row>6</xdr:row>
      <xdr:rowOff>121790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40563964-74E5-4960-BB16-3069DDE704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25050" y="1471057"/>
          <a:ext cx="1527450" cy="223719"/>
        </a:xfrm>
        <a:prstGeom prst="rect">
          <a:avLst/>
        </a:prstGeom>
      </xdr:spPr>
    </xdr:pic>
    <xdr:clientData/>
  </xdr:twoCellAnchor>
  <xdr:twoCellAnchor editAs="oneCell">
    <xdr:from>
      <xdr:col>11</xdr:col>
      <xdr:colOff>416131</xdr:colOff>
      <xdr:row>15</xdr:row>
      <xdr:rowOff>144976</xdr:rowOff>
    </xdr:from>
    <xdr:to>
      <xdr:col>14</xdr:col>
      <xdr:colOff>449183</xdr:colOff>
      <xdr:row>17</xdr:row>
      <xdr:rowOff>31564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A828A0F6-FB76-4297-A712-521AFB7FB6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761517" y="3383476"/>
          <a:ext cx="2482337" cy="256702"/>
        </a:xfrm>
        <a:prstGeom prst="rect">
          <a:avLst/>
        </a:prstGeom>
      </xdr:spPr>
    </xdr:pic>
    <xdr:clientData/>
  </xdr:twoCellAnchor>
  <xdr:twoCellAnchor editAs="oneCell">
    <xdr:from>
      <xdr:col>1</xdr:col>
      <xdr:colOff>595745</xdr:colOff>
      <xdr:row>0</xdr:row>
      <xdr:rowOff>138543</xdr:rowOff>
    </xdr:from>
    <xdr:to>
      <xdr:col>7</xdr:col>
      <xdr:colOff>767992</xdr:colOff>
      <xdr:row>0</xdr:row>
      <xdr:rowOff>425826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3EF0679E-C3B6-4319-B1CE-EC3D8F5370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776845" y="138543"/>
          <a:ext cx="5070818" cy="287283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0</xdr:col>
      <xdr:colOff>34636</xdr:colOff>
      <xdr:row>0</xdr:row>
      <xdr:rowOff>34637</xdr:rowOff>
    </xdr:from>
    <xdr:to>
      <xdr:col>0</xdr:col>
      <xdr:colOff>564077</xdr:colOff>
      <xdr:row>0</xdr:row>
      <xdr:rowOff>563449</xdr:rowOff>
    </xdr:to>
    <xdr:pic>
      <xdr:nvPicPr>
        <xdr:cNvPr id="7" name="Grafik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8E6BD60-2A1B-4BA6-A6FA-54A28D163A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636" y="34637"/>
          <a:ext cx="529441" cy="52881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206829</xdr:colOff>
      <xdr:row>3</xdr:row>
      <xdr:rowOff>27215</xdr:rowOff>
    </xdr:from>
    <xdr:to>
      <xdr:col>12</xdr:col>
      <xdr:colOff>223157</xdr:colOff>
      <xdr:row>10</xdr:row>
      <xdr:rowOff>108857</xdr:rowOff>
    </xdr:to>
    <xdr:sp macro="" textlink="">
      <xdr:nvSpPr>
        <xdr:cNvPr id="2" name="Rechteck: abgerundete Ecken 1">
          <a:extLst>
            <a:ext uri="{FF2B5EF4-FFF2-40B4-BE49-F238E27FC236}">
              <a16:creationId xmlns:a16="http://schemas.microsoft.com/office/drawing/2014/main" id="{24938DAA-75DC-45A1-93E7-6AABE423B76D}"/>
            </a:ext>
          </a:extLst>
        </xdr:cNvPr>
        <xdr:cNvSpPr/>
      </xdr:nvSpPr>
      <xdr:spPr>
        <a:xfrm>
          <a:off x="7032172" y="1251858"/>
          <a:ext cx="4980214" cy="1801585"/>
        </a:xfrm>
        <a:prstGeom prst="roundRect">
          <a:avLst>
            <a:gd name="adj" fmla="val 8667"/>
          </a:avLst>
        </a:prstGeom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n-GB" sz="1400"/>
            <a:t>Bei Einträgen </a:t>
          </a:r>
          <a:r>
            <a:rPr lang="en-GB" sz="1400">
              <a:solidFill>
                <a:srgbClr val="FF0000"/>
              </a:solidFill>
            </a:rPr>
            <a:t>über</a:t>
          </a:r>
          <a:r>
            <a:rPr lang="en-GB" sz="1400"/>
            <a:t> dem </a:t>
          </a:r>
          <a:r>
            <a:rPr lang="en-GB" sz="1400">
              <a:solidFill>
                <a:srgbClr val="FF0000"/>
              </a:solidFill>
            </a:rPr>
            <a:t>oberen</a:t>
          </a:r>
          <a:r>
            <a:rPr lang="en-GB" sz="1400"/>
            <a:t> bzw. </a:t>
          </a:r>
          <a:r>
            <a:rPr lang="en-GB" sz="1400">
              <a:solidFill>
                <a:srgbClr val="FF0000"/>
              </a:solidFill>
            </a:rPr>
            <a:t>unter</a:t>
          </a:r>
          <a:r>
            <a:rPr lang="en-GB" sz="1400"/>
            <a:t> dem </a:t>
          </a:r>
          <a:r>
            <a:rPr lang="en-GB" sz="1400">
              <a:solidFill>
                <a:srgbClr val="FF0000"/>
              </a:solidFill>
            </a:rPr>
            <a:t>unteren</a:t>
          </a:r>
          <a:r>
            <a:rPr lang="en-GB" sz="1400"/>
            <a:t> </a:t>
          </a:r>
          <a:r>
            <a:rPr lang="en-GB" sz="1400" b="1">
              <a:solidFill>
                <a:schemeClr val="accent1">
                  <a:lumMod val="75000"/>
                </a:schemeClr>
              </a:solidFill>
            </a:rPr>
            <a:t>Grenzwert</a:t>
          </a:r>
          <a:r>
            <a:rPr lang="en-GB" sz="1400"/>
            <a:t> sollen </a:t>
          </a:r>
          <a:r>
            <a:rPr lang="en-GB" sz="1400">
              <a:solidFill>
                <a:srgbClr val="FF0000"/>
              </a:solidFill>
            </a:rPr>
            <a:t>unterschiedliche</a:t>
          </a:r>
          <a:r>
            <a:rPr lang="en-GB" sz="1400"/>
            <a:t> Meldungen erfolgen!</a:t>
          </a:r>
          <a:br>
            <a:rPr lang="en-GB" sz="1400"/>
          </a:br>
          <a:endParaRPr lang="en-GB" sz="1400"/>
        </a:p>
        <a:p>
          <a:pPr algn="l"/>
          <a:r>
            <a:rPr lang="en-GB" sz="1400"/>
            <a:t>z. B. "Oberer</a:t>
          </a:r>
          <a:r>
            <a:rPr lang="en-GB" sz="1400" baseline="0"/>
            <a:t> Grenzwert überschritten" bzw. "Unterer Grenzwert unterschritten".</a:t>
          </a:r>
          <a:br>
            <a:rPr lang="en-GB" sz="1400" baseline="0"/>
          </a:br>
          <a:r>
            <a:rPr lang="en-GB" sz="1400" baseline="0"/>
            <a:t>Die Lösung finden Sie im nächsten Arbeitsblatt.</a:t>
          </a:r>
          <a:endParaRPr lang="en-GB" sz="1400"/>
        </a:p>
      </xdr:txBody>
    </xdr:sp>
    <xdr:clientData/>
  </xdr:twoCellAnchor>
  <xdr:twoCellAnchor>
    <xdr:from>
      <xdr:col>5</xdr:col>
      <xdr:colOff>250370</xdr:colOff>
      <xdr:row>10</xdr:row>
      <xdr:rowOff>250371</xdr:rowOff>
    </xdr:from>
    <xdr:to>
      <xdr:col>12</xdr:col>
      <xdr:colOff>217713</xdr:colOff>
      <xdr:row>12</xdr:row>
      <xdr:rowOff>130628</xdr:rowOff>
    </xdr:to>
    <xdr:sp macro="" textlink="">
      <xdr:nvSpPr>
        <xdr:cNvPr id="4" name="Rechteck: abgerundete Ecken 3">
          <a:extLst>
            <a:ext uri="{FF2B5EF4-FFF2-40B4-BE49-F238E27FC236}">
              <a16:creationId xmlns:a16="http://schemas.microsoft.com/office/drawing/2014/main" id="{0C7C0906-BF17-4FF6-A17E-80FADF2E7A0C}"/>
            </a:ext>
          </a:extLst>
        </xdr:cNvPr>
        <xdr:cNvSpPr/>
      </xdr:nvSpPr>
      <xdr:spPr>
        <a:xfrm>
          <a:off x="7075713" y="3194957"/>
          <a:ext cx="4931229" cy="391885"/>
        </a:xfrm>
        <a:prstGeom prst="roundRect">
          <a:avLst>
            <a:gd name="adj" fmla="val 8667"/>
          </a:avLst>
        </a:prstGeom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GB" sz="1400"/>
            <a:t>Mit F9 bekommen Sie neue</a:t>
          </a:r>
          <a:r>
            <a:rPr lang="en-GB" sz="1400" baseline="0"/>
            <a:t> Zufallswerte!</a:t>
          </a:r>
          <a:endParaRPr lang="en-GB" sz="1400"/>
        </a:p>
      </xdr:txBody>
    </xdr:sp>
    <xdr:clientData/>
  </xdr:twoCellAnchor>
  <xdr:twoCellAnchor editAs="oneCell">
    <xdr:from>
      <xdr:col>0</xdr:col>
      <xdr:colOff>48985</xdr:colOff>
      <xdr:row>0</xdr:row>
      <xdr:rowOff>43543</xdr:rowOff>
    </xdr:from>
    <xdr:to>
      <xdr:col>0</xdr:col>
      <xdr:colOff>578426</xdr:colOff>
      <xdr:row>0</xdr:row>
      <xdr:rowOff>572355</xdr:rowOff>
    </xdr:to>
    <xdr:pic>
      <xdr:nvPicPr>
        <xdr:cNvPr id="5" name="Grafik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6C47DBB-AD63-493A-8550-535EB1495C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985" y="43543"/>
          <a:ext cx="529441" cy="52881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48985</xdr:colOff>
      <xdr:row>7</xdr:row>
      <xdr:rowOff>10886</xdr:rowOff>
    </xdr:from>
    <xdr:to>
      <xdr:col>11</xdr:col>
      <xdr:colOff>555172</xdr:colOff>
      <xdr:row>8</xdr:row>
      <xdr:rowOff>146956</xdr:rowOff>
    </xdr:to>
    <xdr:sp macro="" textlink="">
      <xdr:nvSpPr>
        <xdr:cNvPr id="4" name="Rechteck: abgerundete Ecken 3">
          <a:extLst>
            <a:ext uri="{FF2B5EF4-FFF2-40B4-BE49-F238E27FC236}">
              <a16:creationId xmlns:a16="http://schemas.microsoft.com/office/drawing/2014/main" id="{7369F480-6ADD-419E-9602-3174CA2D4826}"/>
            </a:ext>
          </a:extLst>
        </xdr:cNvPr>
        <xdr:cNvSpPr/>
      </xdr:nvSpPr>
      <xdr:spPr>
        <a:xfrm>
          <a:off x="7135585" y="2280557"/>
          <a:ext cx="4425044" cy="391885"/>
        </a:xfrm>
        <a:prstGeom prst="roundRect">
          <a:avLst>
            <a:gd name="adj" fmla="val 8667"/>
          </a:avLst>
        </a:prstGeom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GB" sz="1400"/>
            <a:t>Mit F9 bekommen Sie neue</a:t>
          </a:r>
          <a:r>
            <a:rPr lang="en-GB" sz="1400" baseline="0"/>
            <a:t> Zufallswerte!</a:t>
          </a:r>
          <a:endParaRPr lang="en-GB" sz="1400"/>
        </a:p>
      </xdr:txBody>
    </xdr:sp>
    <xdr:clientData/>
  </xdr:twoCellAnchor>
  <xdr:twoCellAnchor editAs="oneCell">
    <xdr:from>
      <xdr:col>0</xdr:col>
      <xdr:colOff>65315</xdr:colOff>
      <xdr:row>0</xdr:row>
      <xdr:rowOff>43542</xdr:rowOff>
    </xdr:from>
    <xdr:to>
      <xdr:col>0</xdr:col>
      <xdr:colOff>594756</xdr:colOff>
      <xdr:row>0</xdr:row>
      <xdr:rowOff>572354</xdr:rowOff>
    </xdr:to>
    <xdr:pic>
      <xdr:nvPicPr>
        <xdr:cNvPr id="3" name="Grafik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00CE544-4594-4E85-9666-9274C5CCD7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315" y="43542"/>
          <a:ext cx="529441" cy="52881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2</xdr:row>
      <xdr:rowOff>114301</xdr:rowOff>
    </xdr:from>
    <xdr:to>
      <xdr:col>12</xdr:col>
      <xdr:colOff>358569</xdr:colOff>
      <xdr:row>20</xdr:row>
      <xdr:rowOff>68034</xdr:rowOff>
    </xdr:to>
    <xdr:sp macro="" textlink="">
      <xdr:nvSpPr>
        <xdr:cNvPr id="11" name="Rechteck: abgerundete Ecken 10">
          <a:extLst>
            <a:ext uri="{FF2B5EF4-FFF2-40B4-BE49-F238E27FC236}">
              <a16:creationId xmlns:a16="http://schemas.microsoft.com/office/drawing/2014/main" id="{7CB4DB56-CA1F-466E-A9EC-8CFE3AB3E17F}"/>
            </a:ext>
          </a:extLst>
        </xdr:cNvPr>
        <xdr:cNvSpPr/>
      </xdr:nvSpPr>
      <xdr:spPr>
        <a:xfrm>
          <a:off x="7179128" y="495301"/>
          <a:ext cx="4056084" cy="3360055"/>
        </a:xfrm>
        <a:prstGeom prst="roundRect">
          <a:avLst>
            <a:gd name="adj" fmla="val 6473"/>
          </a:avLst>
        </a:prstGeom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rtl="0"/>
          <a:r>
            <a:rPr lang="de-D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Aufgabe:</a:t>
          </a:r>
        </a:p>
        <a:p>
          <a:pPr rtl="0"/>
          <a:r>
            <a:rPr lang="de-D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Um einen Zuschuss für den Einbau von ISO-Fenstern zu bekommen, muss der </a:t>
          </a:r>
          <a:r>
            <a:rPr lang="de-DE" sz="1100" b="0" i="0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Preis pro m² </a:t>
          </a:r>
          <a:r>
            <a:rPr lang="de-D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über der </a:t>
          </a:r>
          <a:r>
            <a:rPr lang="de-DE" sz="1100" b="0" i="0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Preisgrenze</a:t>
          </a:r>
          <a:r>
            <a:rPr lang="de-D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liegen und zusätzlich die </a:t>
          </a:r>
          <a:r>
            <a:rPr lang="de-DE" sz="1100" b="0" i="0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Wohnqualität</a:t>
          </a:r>
          <a:r>
            <a:rPr lang="de-D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der Mindesthöhe entsprechen (Wert von 1 - 5).</a:t>
          </a:r>
        </a:p>
        <a:p>
          <a:pPr rtl="0"/>
          <a:r>
            <a:rPr lang="de-D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Die drei Angaben "</a:t>
          </a:r>
          <a:r>
            <a:rPr lang="de-DE" sz="1100" b="0" i="0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Preisgrenze</a:t>
          </a:r>
          <a:r>
            <a:rPr lang="de-D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", "</a:t>
          </a:r>
          <a:r>
            <a:rPr lang="de-DE" sz="1100" b="0" i="0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Zuschuss</a:t>
          </a:r>
          <a:r>
            <a:rPr lang="de-D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 und "</a:t>
          </a:r>
          <a:r>
            <a:rPr lang="de-DE" sz="1100" b="0" i="0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Wohnqualität</a:t>
          </a:r>
          <a:r>
            <a:rPr lang="de-D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 sollen grundsätzlich variabel sein, so dass sich schnell eine Neuberechnung vornehmen lässt, wenn es neue Vorgaben gibt.</a:t>
          </a:r>
          <a:br>
            <a:rPr lang="de-D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de-D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Vergeben Sie </a:t>
          </a:r>
          <a:r>
            <a:rPr lang="de-DE" sz="1100" b="0" i="0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Excel-Namen</a:t>
          </a:r>
          <a:r>
            <a:rPr lang="de-D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für die drei variablen Zellinhalten von B4 bis B6.</a:t>
          </a:r>
          <a:br>
            <a:rPr lang="de-D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endParaRPr lang="de-DE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rtl="0"/>
          <a:r>
            <a:rPr lang="de-D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Schauen Sie sich die Syntax der UND-Funktion an:</a:t>
          </a:r>
        </a:p>
        <a:p>
          <a:pPr rtl="0"/>
          <a:endParaRPr lang="de-DE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rtl="0"/>
          <a:endParaRPr lang="de-DE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rtl="0"/>
          <a:r>
            <a:rPr lang="de-D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Diese Funktion wird der "</a:t>
          </a:r>
          <a:r>
            <a:rPr lang="de-DE" sz="1100" b="0" i="0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Wahrheitstest</a:t>
          </a:r>
          <a:r>
            <a:rPr lang="de-D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 der WENN-Funktion sein:</a:t>
          </a:r>
        </a:p>
        <a:p>
          <a:pPr rtl="0"/>
          <a:br>
            <a:rPr lang="de-D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br>
            <a:rPr lang="de-D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br>
            <a:rPr lang="de-D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endParaRPr lang="de-DE" sz="1200">
            <a:effectLst/>
          </a:endParaRPr>
        </a:p>
      </xdr:txBody>
    </xdr:sp>
    <xdr:clientData/>
  </xdr:twoCellAnchor>
  <xdr:twoCellAnchor editAs="oneCell">
    <xdr:from>
      <xdr:col>8</xdr:col>
      <xdr:colOff>55337</xdr:colOff>
      <xdr:row>13</xdr:row>
      <xdr:rowOff>74386</xdr:rowOff>
    </xdr:from>
    <xdr:to>
      <xdr:col>11</xdr:col>
      <xdr:colOff>660487</xdr:colOff>
      <xdr:row>14</xdr:row>
      <xdr:rowOff>134681</xdr:rowOff>
    </xdr:to>
    <xdr:pic>
      <xdr:nvPicPr>
        <xdr:cNvPr id="12" name="Grafik 11">
          <a:extLst>
            <a:ext uri="{FF2B5EF4-FFF2-40B4-BE49-F238E27FC236}">
              <a16:creationId xmlns:a16="http://schemas.microsoft.com/office/drawing/2014/main" id="{CB199609-01E1-4900-9CB4-B7F9F556F3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84409" y="2718708"/>
          <a:ext cx="3040828" cy="223581"/>
        </a:xfrm>
        <a:prstGeom prst="rect">
          <a:avLst/>
        </a:prstGeom>
      </xdr:spPr>
    </xdr:pic>
    <xdr:clientData/>
  </xdr:twoCellAnchor>
  <xdr:twoCellAnchor editAs="oneCell">
    <xdr:from>
      <xdr:col>7</xdr:col>
      <xdr:colOff>215901</xdr:colOff>
      <xdr:row>17</xdr:row>
      <xdr:rowOff>128614</xdr:rowOff>
    </xdr:from>
    <xdr:to>
      <xdr:col>12</xdr:col>
      <xdr:colOff>546101</xdr:colOff>
      <xdr:row>19</xdr:row>
      <xdr:rowOff>17769</xdr:rowOff>
    </xdr:to>
    <xdr:pic>
      <xdr:nvPicPr>
        <xdr:cNvPr id="13" name="Grafik 12">
          <a:extLst>
            <a:ext uri="{FF2B5EF4-FFF2-40B4-BE49-F238E27FC236}">
              <a16:creationId xmlns:a16="http://schemas.microsoft.com/office/drawing/2014/main" id="{907793BE-0DDE-4DE6-84EC-6AA0B42D32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318829" y="3426078"/>
          <a:ext cx="4103915" cy="215727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0</xdr:col>
      <xdr:colOff>72572</xdr:colOff>
      <xdr:row>0</xdr:row>
      <xdr:rowOff>49893</xdr:rowOff>
    </xdr:from>
    <xdr:to>
      <xdr:col>0</xdr:col>
      <xdr:colOff>602013</xdr:colOff>
      <xdr:row>2</xdr:row>
      <xdr:rowOff>197705</xdr:rowOff>
    </xdr:to>
    <xdr:pic>
      <xdr:nvPicPr>
        <xdr:cNvPr id="2" name="Grafik 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4FE6556-FF92-4E6C-BD19-3FD2394F9C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572" y="49893"/>
          <a:ext cx="529441" cy="52881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36287</xdr:colOff>
      <xdr:row>0</xdr:row>
      <xdr:rowOff>13606</xdr:rowOff>
    </xdr:from>
    <xdr:to>
      <xdr:col>0</xdr:col>
      <xdr:colOff>565728</xdr:colOff>
      <xdr:row>2</xdr:row>
      <xdr:rowOff>161418</xdr:rowOff>
    </xdr:to>
    <xdr:pic>
      <xdr:nvPicPr>
        <xdr:cNvPr id="3" name="Grafik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5718439-99CB-4251-966B-1A47E8FEFA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287" y="13606"/>
          <a:ext cx="529441" cy="528812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228600</xdr:colOff>
      <xdr:row>2</xdr:row>
      <xdr:rowOff>12700</xdr:rowOff>
    </xdr:from>
    <xdr:to>
      <xdr:col>10</xdr:col>
      <xdr:colOff>730250</xdr:colOff>
      <xdr:row>16</xdr:row>
      <xdr:rowOff>38100</xdr:rowOff>
    </xdr:to>
    <xdr:sp macro="" textlink="">
      <xdr:nvSpPr>
        <xdr:cNvPr id="4" name="Rechteck: abgerundete Ecken 3">
          <a:extLst>
            <a:ext uri="{FF2B5EF4-FFF2-40B4-BE49-F238E27FC236}">
              <a16:creationId xmlns:a16="http://schemas.microsoft.com/office/drawing/2014/main" id="{D3139BD7-5985-40D0-B15C-4266B7F757EC}"/>
            </a:ext>
          </a:extLst>
        </xdr:cNvPr>
        <xdr:cNvSpPr/>
      </xdr:nvSpPr>
      <xdr:spPr>
        <a:xfrm>
          <a:off x="5365750" y="635000"/>
          <a:ext cx="4603750" cy="2584450"/>
        </a:xfrm>
        <a:prstGeom prst="roundRect">
          <a:avLst>
            <a:gd name="adj" fmla="val 6473"/>
          </a:avLst>
        </a:prstGeom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rtl="0"/>
          <a:br>
            <a:rPr lang="de-DE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de-DE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AUFGABE</a:t>
          </a:r>
          <a:br>
            <a:rPr lang="de-DE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endParaRPr lang="de-DE">
            <a:effectLst/>
          </a:endParaRPr>
        </a:p>
        <a:p>
          <a:pPr rtl="0"/>
          <a:r>
            <a:rPr lang="de-D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Wenn die </a:t>
          </a:r>
          <a:r>
            <a:rPr lang="de-DE" sz="1100" b="1" i="0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Leihdauer-Grenze von X Tagen</a:t>
          </a:r>
          <a:r>
            <a:rPr lang="de-DE" sz="1100" b="0" i="0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de-D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überschritten wird </a:t>
          </a:r>
          <a:r>
            <a:rPr lang="de-DE" sz="1100" b="1" i="0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oder</a:t>
          </a:r>
          <a:r>
            <a:rPr lang="de-DE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mehr als </a:t>
          </a:r>
          <a:r>
            <a:rPr lang="de-DE" sz="1100" b="1" i="0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X km</a:t>
          </a:r>
          <a:r>
            <a:rPr lang="de-DE" sz="1100" b="0" i="0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de-D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gefahren wurden, erhält der Kunde einen Rabatt von </a:t>
          </a:r>
          <a:r>
            <a:rPr lang="de-DE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X % </a:t>
          </a:r>
          <a:r>
            <a:rPr lang="de-D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auf die Summe von Kilometer- und Mietpreis</a:t>
          </a:r>
          <a:r>
            <a:rPr lang="de-DE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de-D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(Zelle B12).</a:t>
          </a:r>
          <a:br>
            <a:rPr lang="de-D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br>
            <a:rPr lang="de-DE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de-D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Halten Sie alle "grünen" Angaben </a:t>
          </a:r>
          <a:r>
            <a:rPr lang="de-DE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variabel</a:t>
          </a:r>
          <a:r>
            <a:rPr lang="de-D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und sorgen Sie dafür,</a:t>
          </a:r>
          <a:br>
            <a:rPr lang="de-D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de-D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dass der </a:t>
          </a:r>
          <a:r>
            <a:rPr lang="de-DE" sz="1100" b="0" i="0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Rabatt</a:t>
          </a:r>
          <a:r>
            <a:rPr lang="de-D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falls er eintrifft, </a:t>
          </a:r>
          <a:r>
            <a:rPr lang="de-DE" sz="1100" b="1" i="0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wirklich abgezogen </a:t>
          </a:r>
          <a:r>
            <a:rPr lang="de-D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wird, indem Sie z. B. das Ergebnis mit "-1" multiplizieren.</a:t>
          </a:r>
          <a:br>
            <a:rPr lang="de-D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br>
            <a:rPr lang="de-D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de-D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Vergeben Sie </a:t>
          </a:r>
          <a:r>
            <a:rPr lang="de-DE" sz="1100" b="0" i="0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Excel-Namen</a:t>
          </a:r>
          <a:r>
            <a:rPr lang="de-D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für die "grünen" Variablen und ändern Sie zum Testen die variablen Daten, wie z. B. den Fahrzeugtyp oder die Leihdauer.</a:t>
          </a:r>
          <a:endParaRPr lang="de-DE">
            <a:effectLst/>
          </a:endParaRPr>
        </a:p>
      </xdr:txBody>
    </xdr:sp>
    <xdr:clientData/>
  </xdr:twoCellAnchor>
  <xdr:twoCellAnchor editAs="oneCell">
    <xdr:from>
      <xdr:col>0</xdr:col>
      <xdr:colOff>40822</xdr:colOff>
      <xdr:row>0</xdr:row>
      <xdr:rowOff>22678</xdr:rowOff>
    </xdr:from>
    <xdr:to>
      <xdr:col>0</xdr:col>
      <xdr:colOff>570263</xdr:colOff>
      <xdr:row>1</xdr:row>
      <xdr:rowOff>125132</xdr:rowOff>
    </xdr:to>
    <xdr:pic>
      <xdr:nvPicPr>
        <xdr:cNvPr id="2" name="Grafi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84FBDF-2EA6-4E94-889C-6F18CF607C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822" y="22678"/>
          <a:ext cx="529441" cy="528812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698500</xdr:colOff>
      <xdr:row>14</xdr:row>
      <xdr:rowOff>68034</xdr:rowOff>
    </xdr:from>
    <xdr:to>
      <xdr:col>8</xdr:col>
      <xdr:colOff>452013</xdr:colOff>
      <xdr:row>16</xdr:row>
      <xdr:rowOff>5856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5C206E12-5C8D-D06B-8AC8-D0AD3E59D2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25108" y="2680606"/>
          <a:ext cx="5219048" cy="314286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0</xdr:col>
      <xdr:colOff>31750</xdr:colOff>
      <xdr:row>0</xdr:row>
      <xdr:rowOff>18141</xdr:rowOff>
    </xdr:from>
    <xdr:to>
      <xdr:col>0</xdr:col>
      <xdr:colOff>561191</xdr:colOff>
      <xdr:row>1</xdr:row>
      <xdr:rowOff>120595</xdr:rowOff>
    </xdr:to>
    <xdr:pic>
      <xdr:nvPicPr>
        <xdr:cNvPr id="3" name="Grafik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9E30D9B-017A-4DDC-BE36-4A5ABD299A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50" y="18141"/>
          <a:ext cx="529441" cy="52881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01_Dienstlich\02_Schulung\Excel\Einsteiger\05_WENN_Funktion\05_Einstieg%20in%20Funktionen%20von%20Excel_WENN_L&#214;SUNGEN.xlsx" TargetMode="External"/><Relationship Id="rId1" Type="http://schemas.openxmlformats.org/officeDocument/2006/relationships/externalLinkPath" Target="05_Einstieg%20in%20Funktionen%20von%20Excel_WENN_L&#214;SUNGE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haltsverzeichnis"/>
      <sheetName val="001_WENN_einfach"/>
      <sheetName val="WENN verschachtelt"/>
      <sheetName val="002_WENN + UND"/>
      <sheetName val="003_WENN + ODER"/>
      <sheetName val="004_WENN + MIN"/>
    </sheetNames>
    <sheetDataSet>
      <sheetData sheetId="0"/>
      <sheetData sheetId="1"/>
      <sheetData sheetId="2"/>
      <sheetData sheetId="3">
        <row r="4">
          <cell r="B4">
            <v>85</v>
          </cell>
        </row>
        <row r="5">
          <cell r="B5">
            <v>0.2</v>
          </cell>
        </row>
        <row r="6">
          <cell r="B6">
            <v>3</v>
          </cell>
        </row>
      </sheetData>
      <sheetData sheetId="4">
        <row r="11">
          <cell r="E11">
            <v>0.1</v>
          </cell>
        </row>
        <row r="12">
          <cell r="E12">
            <v>7</v>
          </cell>
        </row>
        <row r="13">
          <cell r="E13">
            <v>1500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92BCC6-25F7-46D5-920C-93A19A426724}">
  <sheetPr codeName="Tabelle1"/>
  <dimension ref="A1:N12"/>
  <sheetViews>
    <sheetView tabSelected="1" workbookViewId="0">
      <selection activeCell="G12" sqref="G12"/>
    </sheetView>
  </sheetViews>
  <sheetFormatPr baseColWidth="10" defaultColWidth="11.4609375" defaultRowHeight="14.6" x14ac:dyDescent="0.4"/>
  <cols>
    <col min="1" max="1" width="38.765625" style="1" bestFit="1" customWidth="1"/>
    <col min="2" max="2" width="16.23046875" style="1" customWidth="1"/>
    <col min="3" max="16384" width="11.4609375" style="1"/>
  </cols>
  <sheetData>
    <row r="1" spans="1:14" x14ac:dyDescent="0.4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</row>
    <row r="2" spans="1:14" ht="44.4" customHeight="1" x14ac:dyDescent="0.4">
      <c r="A2" s="119" t="s">
        <v>100</v>
      </c>
      <c r="B2" s="119"/>
      <c r="C2" s="119"/>
      <c r="D2" s="119"/>
      <c r="E2" s="119"/>
      <c r="F2" s="119"/>
      <c r="G2" s="119"/>
      <c r="H2" s="10"/>
      <c r="I2" s="10"/>
      <c r="J2" s="10"/>
      <c r="K2" s="10"/>
      <c r="L2" s="10"/>
      <c r="M2" s="10"/>
      <c r="N2" s="10"/>
    </row>
    <row r="3" spans="1:14" x14ac:dyDescent="0.4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spans="1:14" ht="40.1" customHeight="1" x14ac:dyDescent="0.4">
      <c r="A4" s="118" t="s">
        <v>101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14" ht="15.55" customHeight="1" x14ac:dyDescent="0.4"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 ht="32.6" customHeight="1" x14ac:dyDescent="0.4">
      <c r="A6" s="118" t="s">
        <v>97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ht="15.55" customHeight="1" x14ac:dyDescent="0.4"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 ht="40.1" customHeight="1" x14ac:dyDescent="0.4">
      <c r="A8" s="118" t="s">
        <v>15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</row>
    <row r="9" spans="1:14" ht="15.55" customHeight="1" x14ac:dyDescent="0.4"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</row>
    <row r="10" spans="1:14" ht="40.1" customHeight="1" x14ac:dyDescent="0.4">
      <c r="A10" s="118" t="s">
        <v>72</v>
      </c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</row>
    <row r="11" spans="1:14" ht="15.55" customHeight="1" x14ac:dyDescent="0.4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</row>
    <row r="12" spans="1:14" ht="40.1" customHeight="1" x14ac:dyDescent="0.4">
      <c r="A12" s="118" t="s">
        <v>89</v>
      </c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</row>
  </sheetData>
  <mergeCells count="1">
    <mergeCell ref="A2:G2"/>
  </mergeCells>
  <hyperlinks>
    <hyperlink ref="A4" location="WENN_einfach!A1" display="WENN_einfach!A1" xr:uid="{6F443294-EDCE-4703-84E8-B71654E43FFB}"/>
    <hyperlink ref="A6" location="'WENN verschachtelt'!A1" display="WENN verschachtelt" xr:uid="{19A10411-8957-4586-8BDC-D1A46C410E9F}"/>
    <hyperlink ref="A8" location="'WENN + UND'!A1" display="WENN + UND" xr:uid="{2C2105F6-D1AC-4C93-BCDE-1635F9095491}"/>
    <hyperlink ref="A10" location="'WENN + ODER'!A1" display="WENN + ODER" xr:uid="{092060EB-136A-45D9-B8F4-56FE381247E7}"/>
    <hyperlink ref="A12" location="'WENN + MIN'!A1" display="WENN + MIN" xr:uid="{B4C2CE9B-586A-43A8-8DC3-C98FA3E09048}"/>
  </hyperlinks>
  <pageMargins left="0.70866141732283472" right="0.70866141732283472" top="0.78740157480314965" bottom="0.78740157480314965" header="0.31496062992125984" footer="0.31496062992125984"/>
  <pageSetup paperSize="9" orientation="portrait" horizontalDpi="4294967293" verticalDpi="0" r:id="rId1"/>
  <headerFooter>
    <oddHeader>&amp;R&amp;D&amp;LAndré Kursch&amp;CSANA</oddHeader>
    <oddFooter>&amp;CSANA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0EAC1B-05BE-438C-89B5-910F79FD471A}">
  <sheetPr codeName="Tabelle5"/>
  <dimension ref="A1:H14"/>
  <sheetViews>
    <sheetView zoomScale="120" zoomScaleNormal="120" workbookViewId="0">
      <selection activeCell="B1" sqref="B1"/>
    </sheetView>
  </sheetViews>
  <sheetFormatPr baseColWidth="10" defaultColWidth="11.4609375" defaultRowHeight="12.9" x14ac:dyDescent="0.35"/>
  <cols>
    <col min="1" max="1" width="9" style="2" customWidth="1"/>
    <col min="2" max="2" width="6.765625" style="2" customWidth="1"/>
    <col min="3" max="3" width="12.84375" style="2" customWidth="1"/>
    <col min="4" max="4" width="7.84375" style="2" customWidth="1"/>
    <col min="5" max="5" width="10.765625" style="2" customWidth="1"/>
    <col min="6" max="6" width="11.4609375" style="2"/>
    <col min="7" max="7" width="13.07421875" style="2" customWidth="1"/>
    <col min="8" max="8" width="25.4609375" style="2" customWidth="1"/>
    <col min="9" max="9" width="5.69140625" style="2" customWidth="1"/>
    <col min="10" max="16384" width="11.4609375" style="2"/>
  </cols>
  <sheetData>
    <row r="1" spans="1:8" ht="31.85" customHeight="1" x14ac:dyDescent="0.35">
      <c r="D1" s="121" t="s">
        <v>99</v>
      </c>
      <c r="E1" s="121"/>
      <c r="F1" s="121"/>
      <c r="G1" s="121"/>
    </row>
    <row r="2" spans="1:8" ht="12.65" customHeight="1" x14ac:dyDescent="0.35"/>
    <row r="3" spans="1:8" ht="15.9" x14ac:dyDescent="0.35">
      <c r="A3" s="122" t="s">
        <v>75</v>
      </c>
      <c r="B3" s="122"/>
      <c r="C3" s="122"/>
      <c r="D3" s="122"/>
      <c r="E3" s="122"/>
      <c r="F3" s="122"/>
      <c r="G3" s="122"/>
      <c r="H3" s="122"/>
    </row>
    <row r="4" spans="1:8" ht="15.9" x14ac:dyDescent="0.45">
      <c r="A4" s="66"/>
      <c r="B4" s="66"/>
      <c r="C4" s="66"/>
      <c r="D4" s="66"/>
      <c r="E4" s="66"/>
      <c r="F4" s="66"/>
      <c r="G4" s="66"/>
    </row>
    <row r="5" spans="1:8" ht="15.9" x14ac:dyDescent="0.35">
      <c r="A5" s="12" t="s">
        <v>76</v>
      </c>
      <c r="B5" s="7" t="s">
        <v>66</v>
      </c>
      <c r="C5" s="7" t="s">
        <v>77</v>
      </c>
      <c r="D5" s="12" t="s">
        <v>78</v>
      </c>
      <c r="E5" s="12" t="s">
        <v>79</v>
      </c>
      <c r="F5" s="12" t="s">
        <v>80</v>
      </c>
      <c r="G5" s="12" t="s">
        <v>1</v>
      </c>
      <c r="H5" s="4" t="s">
        <v>81</v>
      </c>
    </row>
    <row r="6" spans="1:8" x14ac:dyDescent="0.35">
      <c r="A6" s="9" t="s">
        <v>82</v>
      </c>
      <c r="B6" s="5">
        <v>400</v>
      </c>
      <c r="C6" s="69">
        <f>B6*$B$13</f>
        <v>120</v>
      </c>
      <c r="D6" s="70">
        <f ca="1">RANDBETWEEN(1,9)</f>
        <v>3</v>
      </c>
      <c r="E6" s="69">
        <v>79</v>
      </c>
      <c r="F6" s="69">
        <f ca="1">D6*E6</f>
        <v>237</v>
      </c>
      <c r="G6" s="69">
        <f ca="1">C6+F6</f>
        <v>357</v>
      </c>
      <c r="H6" s="71"/>
    </row>
    <row r="7" spans="1:8" x14ac:dyDescent="0.35">
      <c r="A7" s="9" t="s">
        <v>83</v>
      </c>
      <c r="B7" s="5">
        <v>300</v>
      </c>
      <c r="C7" s="69">
        <f t="shared" ref="C7:C10" si="0">B7*$B$13</f>
        <v>90</v>
      </c>
      <c r="D7" s="70">
        <f t="shared" ref="D7:D10" ca="1" si="1">RANDBETWEEN(1,9)</f>
        <v>4</v>
      </c>
      <c r="E7" s="69">
        <v>68</v>
      </c>
      <c r="F7" s="69">
        <f ca="1">D7*E7</f>
        <v>272</v>
      </c>
      <c r="G7" s="69">
        <f ca="1">C7+F7</f>
        <v>362</v>
      </c>
      <c r="H7" s="71"/>
    </row>
    <row r="8" spans="1:8" x14ac:dyDescent="0.35">
      <c r="A8" s="9" t="s">
        <v>84</v>
      </c>
      <c r="B8" s="5">
        <v>280</v>
      </c>
      <c r="C8" s="69">
        <f t="shared" si="0"/>
        <v>84</v>
      </c>
      <c r="D8" s="70">
        <f t="shared" ca="1" si="1"/>
        <v>7</v>
      </c>
      <c r="E8" s="69">
        <v>89</v>
      </c>
      <c r="F8" s="69">
        <f ca="1">D8*E8</f>
        <v>623</v>
      </c>
      <c r="G8" s="69">
        <f ca="1">C8+F8</f>
        <v>707</v>
      </c>
      <c r="H8" s="71"/>
    </row>
    <row r="9" spans="1:8" x14ac:dyDescent="0.35">
      <c r="A9" s="9" t="s">
        <v>85</v>
      </c>
      <c r="B9" s="5">
        <v>100</v>
      </c>
      <c r="C9" s="69">
        <f t="shared" si="0"/>
        <v>30</v>
      </c>
      <c r="D9" s="70">
        <f t="shared" ca="1" si="1"/>
        <v>1</v>
      </c>
      <c r="E9" s="69">
        <v>49</v>
      </c>
      <c r="F9" s="69">
        <f ca="1">D9*E9</f>
        <v>49</v>
      </c>
      <c r="G9" s="69">
        <f ca="1">C9+F9</f>
        <v>79</v>
      </c>
      <c r="H9" s="71"/>
    </row>
    <row r="10" spans="1:8" x14ac:dyDescent="0.35">
      <c r="A10" s="9" t="s">
        <v>86</v>
      </c>
      <c r="B10" s="5">
        <v>800</v>
      </c>
      <c r="C10" s="69">
        <f t="shared" si="0"/>
        <v>240</v>
      </c>
      <c r="D10" s="70">
        <f t="shared" ca="1" si="1"/>
        <v>7</v>
      </c>
      <c r="E10" s="69">
        <v>120</v>
      </c>
      <c r="F10" s="69">
        <f ca="1">D10*E10</f>
        <v>840</v>
      </c>
      <c r="G10" s="69">
        <f ca="1">C10+F10</f>
        <v>1080</v>
      </c>
      <c r="H10" s="71"/>
    </row>
    <row r="11" spans="1:8" x14ac:dyDescent="0.35">
      <c r="A11" s="9" t="s">
        <v>87</v>
      </c>
      <c r="B11" s="9"/>
      <c r="C11" s="72">
        <f>SUM(C6:C10)</f>
        <v>564</v>
      </c>
      <c r="D11" s="73"/>
      <c r="E11" s="72"/>
      <c r="F11" s="72">
        <f ca="1">SUM(F6:F10)</f>
        <v>2021</v>
      </c>
      <c r="G11" s="72">
        <f ca="1">SUM(G6:G10)</f>
        <v>2585</v>
      </c>
      <c r="H11" s="5"/>
    </row>
    <row r="12" spans="1:8" ht="13.3" thickBot="1" x14ac:dyDescent="0.4">
      <c r="A12" s="3"/>
    </row>
    <row r="13" spans="1:8" ht="13.75" thickTop="1" thickBot="1" x14ac:dyDescent="0.4">
      <c r="A13" s="67" t="s">
        <v>88</v>
      </c>
      <c r="B13" s="68">
        <v>0.3</v>
      </c>
    </row>
    <row r="14" spans="1:8" ht="13.3" thickTop="1" x14ac:dyDescent="0.35"/>
  </sheetData>
  <mergeCells count="2">
    <mergeCell ref="A3:H3"/>
    <mergeCell ref="D1:G1"/>
  </mergeCells>
  <printOptions horizontalCentered="1" headings="1" gridLines="1"/>
  <pageMargins left="0.78740157480314965" right="0.78740157480314965" top="0.98425196850393704" bottom="0.98425196850393704" header="0.51181102362204722" footer="0.51181102362204722"/>
  <pageSetup paperSize="9" scale="80" orientation="portrait" horizontalDpi="300" r:id="rId1"/>
  <headerFooter alignWithMargins="0">
    <oddHeader>&amp;LAndré Kursch&amp;CSANA</oddHeader>
    <oddFooter>&amp;L[&amp;F]&amp;A&amp;CSANA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5158F9-B585-4A8B-934F-FC714113B2DF}">
  <dimension ref="A1:H14"/>
  <sheetViews>
    <sheetView zoomScale="120" zoomScaleNormal="120" workbookViewId="0">
      <selection activeCell="B1" sqref="B1"/>
    </sheetView>
  </sheetViews>
  <sheetFormatPr baseColWidth="10" defaultColWidth="11.4609375" defaultRowHeight="12.9" x14ac:dyDescent="0.35"/>
  <cols>
    <col min="1" max="1" width="9" style="2" customWidth="1"/>
    <col min="2" max="2" width="6.765625" style="2" customWidth="1"/>
    <col min="3" max="3" width="12.84375" style="2" customWidth="1"/>
    <col min="4" max="4" width="7.84375" style="2" customWidth="1"/>
    <col min="5" max="5" width="10.765625" style="2" customWidth="1"/>
    <col min="6" max="6" width="11.4609375" style="2"/>
    <col min="7" max="7" width="13.07421875" style="2" customWidth="1"/>
    <col min="8" max="8" width="25.4609375" style="2" customWidth="1"/>
    <col min="9" max="9" width="5.69140625" style="2" customWidth="1"/>
    <col min="10" max="16384" width="11.4609375" style="2"/>
  </cols>
  <sheetData>
    <row r="1" spans="1:8" ht="31.85" customHeight="1" x14ac:dyDescent="0.35">
      <c r="D1" s="121" t="s">
        <v>99</v>
      </c>
      <c r="E1" s="121"/>
      <c r="F1" s="121"/>
      <c r="G1" s="121"/>
    </row>
    <row r="2" spans="1:8" ht="12.65" customHeight="1" x14ac:dyDescent="0.35"/>
    <row r="3" spans="1:8" ht="15.9" x14ac:dyDescent="0.35">
      <c r="A3" s="122" t="s">
        <v>75</v>
      </c>
      <c r="B3" s="122"/>
      <c r="C3" s="122"/>
      <c r="D3" s="122"/>
      <c r="E3" s="122"/>
      <c r="F3" s="122"/>
      <c r="G3" s="122"/>
      <c r="H3" s="122"/>
    </row>
    <row r="4" spans="1:8" ht="15.9" x14ac:dyDescent="0.45">
      <c r="A4" s="66"/>
      <c r="B4" s="66"/>
      <c r="C4" s="66"/>
      <c r="D4" s="66"/>
      <c r="E4" s="66"/>
      <c r="F4" s="66"/>
      <c r="G4" s="66"/>
    </row>
    <row r="5" spans="1:8" ht="15.9" x14ac:dyDescent="0.35">
      <c r="A5" s="12" t="s">
        <v>76</v>
      </c>
      <c r="B5" s="7" t="s">
        <v>66</v>
      </c>
      <c r="C5" s="7" t="s">
        <v>77</v>
      </c>
      <c r="D5" s="12" t="s">
        <v>78</v>
      </c>
      <c r="E5" s="12" t="s">
        <v>79</v>
      </c>
      <c r="F5" s="12" t="s">
        <v>80</v>
      </c>
      <c r="G5" s="12" t="s">
        <v>1</v>
      </c>
      <c r="H5" s="4" t="s">
        <v>81</v>
      </c>
    </row>
    <row r="6" spans="1:8" x14ac:dyDescent="0.35">
      <c r="A6" s="9" t="s">
        <v>82</v>
      </c>
      <c r="B6" s="5">
        <v>400</v>
      </c>
      <c r="C6" s="69">
        <f>B6*$B$13</f>
        <v>120</v>
      </c>
      <c r="D6" s="70">
        <f ca="1">RANDBETWEEN(1,9)</f>
        <v>4</v>
      </c>
      <c r="E6" s="69">
        <v>79</v>
      </c>
      <c r="F6" s="69">
        <f ca="1">D6*E6</f>
        <v>316</v>
      </c>
      <c r="G6" s="69">
        <f ca="1">C6+F6</f>
        <v>436</v>
      </c>
      <c r="H6" s="71" t="str">
        <f ca="1">IF(G6=MIN($G$6:$G$10),"Minimale Kosten","")</f>
        <v/>
      </c>
    </row>
    <row r="7" spans="1:8" x14ac:dyDescent="0.35">
      <c r="A7" s="9" t="s">
        <v>83</v>
      </c>
      <c r="B7" s="5">
        <v>300</v>
      </c>
      <c r="C7" s="69">
        <f t="shared" ref="C7:C10" si="0">B7*$B$13</f>
        <v>90</v>
      </c>
      <c r="D7" s="70">
        <f t="shared" ref="D7:D10" ca="1" si="1">RANDBETWEEN(1,9)</f>
        <v>4</v>
      </c>
      <c r="E7" s="69">
        <v>68</v>
      </c>
      <c r="F7" s="69">
        <f ca="1">D7*E7</f>
        <v>272</v>
      </c>
      <c r="G7" s="69">
        <f ca="1">C7+F7</f>
        <v>362</v>
      </c>
      <c r="H7" s="71" t="str">
        <f t="shared" ref="H7:H10" ca="1" si="2">IF(G7=MIN($G$6:$G$10),"Minimale Kosten","")</f>
        <v>Minimale Kosten</v>
      </c>
    </row>
    <row r="8" spans="1:8" x14ac:dyDescent="0.35">
      <c r="A8" s="9" t="s">
        <v>84</v>
      </c>
      <c r="B8" s="5">
        <v>280</v>
      </c>
      <c r="C8" s="69">
        <f t="shared" si="0"/>
        <v>84</v>
      </c>
      <c r="D8" s="70">
        <f t="shared" ca="1" si="1"/>
        <v>6</v>
      </c>
      <c r="E8" s="69">
        <v>89</v>
      </c>
      <c r="F8" s="69">
        <f ca="1">D8*E8</f>
        <v>534</v>
      </c>
      <c r="G8" s="69">
        <f ca="1">C8+F8</f>
        <v>618</v>
      </c>
      <c r="H8" s="71" t="str">
        <f t="shared" ca="1" si="2"/>
        <v/>
      </c>
    </row>
    <row r="9" spans="1:8" x14ac:dyDescent="0.35">
      <c r="A9" s="9" t="s">
        <v>85</v>
      </c>
      <c r="B9" s="5">
        <v>100</v>
      </c>
      <c r="C9" s="69">
        <f t="shared" si="0"/>
        <v>30</v>
      </c>
      <c r="D9" s="70">
        <f t="shared" ca="1" si="1"/>
        <v>7</v>
      </c>
      <c r="E9" s="69">
        <v>49</v>
      </c>
      <c r="F9" s="69">
        <f ca="1">D9*E9</f>
        <v>343</v>
      </c>
      <c r="G9" s="69">
        <f ca="1">C9+F9</f>
        <v>373</v>
      </c>
      <c r="H9" s="71" t="str">
        <f t="shared" ca="1" si="2"/>
        <v/>
      </c>
    </row>
    <row r="10" spans="1:8" x14ac:dyDescent="0.35">
      <c r="A10" s="9" t="s">
        <v>86</v>
      </c>
      <c r="B10" s="5">
        <v>800</v>
      </c>
      <c r="C10" s="69">
        <f t="shared" si="0"/>
        <v>240</v>
      </c>
      <c r="D10" s="70">
        <f t="shared" ca="1" si="1"/>
        <v>8</v>
      </c>
      <c r="E10" s="69">
        <v>120</v>
      </c>
      <c r="F10" s="69">
        <f ca="1">D10*E10</f>
        <v>960</v>
      </c>
      <c r="G10" s="69">
        <f ca="1">C10+F10</f>
        <v>1200</v>
      </c>
      <c r="H10" s="71" t="str">
        <f t="shared" ca="1" si="2"/>
        <v/>
      </c>
    </row>
    <row r="11" spans="1:8" x14ac:dyDescent="0.35">
      <c r="A11" s="9" t="s">
        <v>87</v>
      </c>
      <c r="B11" s="9"/>
      <c r="C11" s="72">
        <f>SUM(C6:C10)</f>
        <v>564</v>
      </c>
      <c r="D11" s="73"/>
      <c r="E11" s="72"/>
      <c r="F11" s="72">
        <f ca="1">SUM(F6:F10)</f>
        <v>2425</v>
      </c>
      <c r="G11" s="72">
        <f ca="1">SUM(G6:G10)</f>
        <v>2989</v>
      </c>
      <c r="H11" s="5"/>
    </row>
    <row r="12" spans="1:8" ht="13.3" thickBot="1" x14ac:dyDescent="0.4">
      <c r="A12" s="3"/>
    </row>
    <row r="13" spans="1:8" ht="13.75" thickTop="1" thickBot="1" x14ac:dyDescent="0.4">
      <c r="A13" s="67" t="s">
        <v>88</v>
      </c>
      <c r="B13" s="68">
        <v>0.3</v>
      </c>
    </row>
    <row r="14" spans="1:8" ht="13.3" thickTop="1" x14ac:dyDescent="0.35"/>
  </sheetData>
  <mergeCells count="2">
    <mergeCell ref="A3:H3"/>
    <mergeCell ref="D1:G1"/>
  </mergeCells>
  <printOptions horizontalCentered="1" headings="1" gridLines="1"/>
  <pageMargins left="0.78740157480314965" right="0.78740157480314965" top="0.98425196850393704" bottom="0.98425196850393704" header="0.51181102362204722" footer="0.51181102362204722"/>
  <pageSetup paperSize="9" scale="80" orientation="portrait" horizontalDpi="300" r:id="rId1"/>
  <headerFooter alignWithMargins="0">
    <oddHeader>&amp;LAndré Kursch&amp;CSANA</oddHeader>
    <oddFooter>&amp;L[&amp;F]&amp;A&amp;CSANA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7881C5-E49B-41CC-BF79-D02AC245B161}">
  <sheetPr codeName="Tabelle2"/>
  <dimension ref="A1:H24"/>
  <sheetViews>
    <sheetView zoomScale="110" zoomScaleNormal="110" workbookViewId="0"/>
  </sheetViews>
  <sheetFormatPr baseColWidth="10" defaultColWidth="11.53515625" defaultRowHeight="12.9" x14ac:dyDescent="0.35"/>
  <cols>
    <col min="1" max="1" width="16.69140625" style="2" customWidth="1"/>
    <col min="2" max="16384" width="11.53515625" style="2"/>
  </cols>
  <sheetData>
    <row r="1" spans="1:8" ht="47.4" customHeight="1" x14ac:dyDescent="0.35"/>
    <row r="2" spans="1:8" ht="18.45" x14ac:dyDescent="0.35">
      <c r="A2" s="74" t="s">
        <v>2</v>
      </c>
      <c r="B2" s="6" t="s">
        <v>3</v>
      </c>
      <c r="C2" s="6" t="s">
        <v>4</v>
      </c>
      <c r="D2" s="6" t="s">
        <v>5</v>
      </c>
      <c r="E2" s="6" t="s">
        <v>6</v>
      </c>
      <c r="F2" s="13" t="s">
        <v>7</v>
      </c>
      <c r="G2" s="13" t="s">
        <v>8</v>
      </c>
      <c r="H2" s="13" t="s">
        <v>9</v>
      </c>
    </row>
    <row r="3" spans="1:8" ht="14.6" x14ac:dyDescent="0.35">
      <c r="A3" s="14">
        <v>44411</v>
      </c>
      <c r="B3" s="15"/>
      <c r="C3" s="15"/>
      <c r="D3" s="15"/>
      <c r="E3" s="15"/>
      <c r="F3" s="16" t="s">
        <v>10</v>
      </c>
      <c r="G3" s="17">
        <v>7040</v>
      </c>
      <c r="H3" s="18">
        <v>18354</v>
      </c>
    </row>
    <row r="4" spans="1:8" ht="14.6" x14ac:dyDescent="0.35">
      <c r="A4" s="14">
        <v>44533</v>
      </c>
      <c r="B4" s="15"/>
      <c r="C4" s="15"/>
      <c r="D4" s="15"/>
      <c r="E4" s="15"/>
      <c r="F4" s="16" t="s">
        <v>10</v>
      </c>
      <c r="G4" s="17">
        <v>7040</v>
      </c>
      <c r="H4" s="18">
        <v>4117</v>
      </c>
    </row>
    <row r="5" spans="1:8" ht="14.6" x14ac:dyDescent="0.35">
      <c r="A5" s="19">
        <v>43833</v>
      </c>
      <c r="B5" s="15"/>
      <c r="C5" s="15"/>
      <c r="D5" s="15"/>
      <c r="E5" s="15"/>
      <c r="F5" s="16" t="s">
        <v>13</v>
      </c>
      <c r="G5" s="20">
        <v>7897</v>
      </c>
      <c r="H5" s="18">
        <v>16426</v>
      </c>
    </row>
    <row r="6" spans="1:8" ht="14.6" x14ac:dyDescent="0.35">
      <c r="A6" s="19">
        <v>44267</v>
      </c>
      <c r="B6" s="15"/>
      <c r="C6" s="15"/>
      <c r="D6" s="15"/>
      <c r="E6" s="15"/>
      <c r="F6" s="16" t="s">
        <v>13</v>
      </c>
      <c r="G6" s="20">
        <v>7897</v>
      </c>
      <c r="H6" s="18">
        <v>29955</v>
      </c>
    </row>
    <row r="7" spans="1:8" ht="14.6" x14ac:dyDescent="0.35">
      <c r="A7" s="19">
        <v>44510</v>
      </c>
      <c r="B7" s="15"/>
      <c r="C7" s="15"/>
      <c r="D7" s="15"/>
      <c r="E7" s="15"/>
      <c r="F7" s="16" t="s">
        <v>13</v>
      </c>
      <c r="G7" s="20">
        <v>7897</v>
      </c>
      <c r="H7" s="18">
        <v>16643</v>
      </c>
    </row>
    <row r="8" spans="1:8" ht="14.6" x14ac:dyDescent="0.35">
      <c r="A8" s="19">
        <v>44382</v>
      </c>
      <c r="B8" s="15"/>
      <c r="C8" s="15"/>
      <c r="D8" s="15"/>
      <c r="E8" s="15"/>
      <c r="F8" s="16" t="s">
        <v>13</v>
      </c>
      <c r="G8" s="20">
        <v>7897</v>
      </c>
      <c r="H8" s="18">
        <v>8709</v>
      </c>
    </row>
    <row r="9" spans="1:8" ht="14.6" x14ac:dyDescent="0.35">
      <c r="A9" s="19">
        <v>44200</v>
      </c>
      <c r="B9" s="15"/>
      <c r="C9" s="15"/>
      <c r="D9" s="15"/>
      <c r="E9" s="15"/>
      <c r="F9" s="21" t="s">
        <v>11</v>
      </c>
      <c r="G9" s="20">
        <v>7951</v>
      </c>
      <c r="H9" s="18">
        <v>17380</v>
      </c>
    </row>
    <row r="10" spans="1:8" ht="14.6" x14ac:dyDescent="0.35">
      <c r="A10" s="19">
        <v>44263</v>
      </c>
      <c r="B10" s="15"/>
      <c r="C10" s="15"/>
      <c r="D10" s="15"/>
      <c r="E10" s="15"/>
      <c r="F10" s="21" t="s">
        <v>11</v>
      </c>
      <c r="G10" s="20">
        <v>7951</v>
      </c>
      <c r="H10" s="18">
        <v>21459</v>
      </c>
    </row>
    <row r="11" spans="1:8" ht="14.6" x14ac:dyDescent="0.35">
      <c r="A11" s="19">
        <v>44475</v>
      </c>
      <c r="B11" s="15"/>
      <c r="C11" s="15"/>
      <c r="D11" s="15"/>
      <c r="E11" s="15"/>
      <c r="F11" s="16" t="s">
        <v>12</v>
      </c>
      <c r="G11" s="20">
        <v>7952</v>
      </c>
      <c r="H11" s="18">
        <v>16682</v>
      </c>
    </row>
    <row r="12" spans="1:8" ht="14.6" x14ac:dyDescent="0.35">
      <c r="A12" s="19">
        <v>43719</v>
      </c>
      <c r="B12" s="15"/>
      <c r="C12" s="15"/>
      <c r="D12" s="15"/>
      <c r="E12" s="15"/>
      <c r="F12" s="22" t="s">
        <v>12</v>
      </c>
      <c r="G12" s="20">
        <v>7303</v>
      </c>
      <c r="H12" s="18">
        <v>31351</v>
      </c>
    </row>
    <row r="13" spans="1:8" ht="14.6" x14ac:dyDescent="0.35">
      <c r="A13" s="19">
        <v>44290</v>
      </c>
      <c r="B13" s="15"/>
      <c r="C13" s="15"/>
      <c r="D13" s="15"/>
      <c r="E13" s="15"/>
      <c r="F13" s="21" t="s">
        <v>11</v>
      </c>
      <c r="G13" s="20">
        <v>7303</v>
      </c>
      <c r="H13" s="18">
        <v>6743</v>
      </c>
    </row>
    <row r="14" spans="1:8" ht="14.6" x14ac:dyDescent="0.35">
      <c r="A14" s="19">
        <v>44384</v>
      </c>
      <c r="B14" s="15"/>
      <c r="C14" s="15"/>
      <c r="D14" s="15"/>
      <c r="E14" s="15"/>
      <c r="F14" s="16" t="s">
        <v>12</v>
      </c>
      <c r="G14" s="20">
        <v>7952</v>
      </c>
      <c r="H14" s="18">
        <v>30168</v>
      </c>
    </row>
    <row r="15" spans="1:8" ht="14.6" x14ac:dyDescent="0.35">
      <c r="A15" s="14">
        <v>44300</v>
      </c>
      <c r="B15" s="15"/>
      <c r="C15" s="15"/>
      <c r="D15" s="15"/>
      <c r="E15" s="15"/>
      <c r="F15" s="16" t="s">
        <v>13</v>
      </c>
      <c r="G15" s="17">
        <v>7302</v>
      </c>
      <c r="H15" s="18">
        <v>19384</v>
      </c>
    </row>
    <row r="16" spans="1:8" ht="14.6" x14ac:dyDescent="0.35">
      <c r="A16" s="14">
        <v>44231</v>
      </c>
      <c r="B16" s="15"/>
      <c r="C16" s="15"/>
      <c r="D16" s="15"/>
      <c r="E16" s="15"/>
      <c r="F16" s="16" t="s">
        <v>13</v>
      </c>
      <c r="G16" s="17">
        <v>7302</v>
      </c>
      <c r="H16" s="18">
        <v>21405</v>
      </c>
    </row>
    <row r="17" spans="1:8" ht="14.6" x14ac:dyDescent="0.35">
      <c r="A17" s="14">
        <v>43939</v>
      </c>
      <c r="B17" s="15"/>
      <c r="C17" s="15"/>
      <c r="D17" s="15"/>
      <c r="E17" s="15"/>
      <c r="F17" s="16" t="s">
        <v>12</v>
      </c>
      <c r="G17" s="17">
        <v>7040</v>
      </c>
      <c r="H17" s="18">
        <v>12602</v>
      </c>
    </row>
    <row r="18" spans="1:8" ht="14.6" x14ac:dyDescent="0.35">
      <c r="A18" s="14">
        <v>44372</v>
      </c>
      <c r="B18" s="15"/>
      <c r="C18" s="15"/>
      <c r="D18" s="15"/>
      <c r="E18" s="15"/>
      <c r="F18" s="16" t="s">
        <v>12</v>
      </c>
      <c r="G18" s="17">
        <v>7040</v>
      </c>
      <c r="H18" s="18">
        <v>13316</v>
      </c>
    </row>
    <row r="19" spans="1:8" ht="14.6" x14ac:dyDescent="0.35">
      <c r="A19" s="14">
        <v>44369</v>
      </c>
      <c r="B19" s="15"/>
      <c r="C19" s="15"/>
      <c r="D19" s="15"/>
      <c r="E19" s="15"/>
      <c r="F19" s="16" t="s">
        <v>12</v>
      </c>
      <c r="G19" s="17">
        <v>7040</v>
      </c>
      <c r="H19" s="18">
        <v>8384</v>
      </c>
    </row>
    <row r="20" spans="1:8" ht="14.6" x14ac:dyDescent="0.35">
      <c r="A20" s="14">
        <v>44206</v>
      </c>
      <c r="B20" s="15"/>
      <c r="C20" s="15"/>
      <c r="D20" s="15"/>
      <c r="E20" s="15"/>
      <c r="F20" s="16" t="s">
        <v>12</v>
      </c>
      <c r="G20" s="17">
        <v>7040</v>
      </c>
      <c r="H20" s="18">
        <v>28025</v>
      </c>
    </row>
    <row r="21" spans="1:8" ht="14.6" x14ac:dyDescent="0.35">
      <c r="A21" s="14">
        <v>43282</v>
      </c>
      <c r="B21" s="15"/>
      <c r="C21" s="15"/>
      <c r="D21" s="15"/>
      <c r="E21" s="15"/>
      <c r="F21" s="16" t="s">
        <v>13</v>
      </c>
      <c r="G21" s="17">
        <v>7323</v>
      </c>
      <c r="H21" s="18">
        <v>23155</v>
      </c>
    </row>
    <row r="22" spans="1:8" ht="14.6" x14ac:dyDescent="0.4">
      <c r="D22" s="11"/>
    </row>
    <row r="23" spans="1:8" ht="14.6" x14ac:dyDescent="0.4">
      <c r="D23" s="11"/>
    </row>
    <row r="24" spans="1:8" ht="14.6" x14ac:dyDescent="0.4">
      <c r="D24" s="11"/>
    </row>
  </sheetData>
  <printOptions horizontalCentered="1" headings="1" gridLines="1"/>
  <pageMargins left="0.78740157480314965" right="0.78740157480314965" top="1.3779527559055118" bottom="0.98425196850393704" header="0.51181102362204722" footer="0.51181102362204722"/>
  <pageSetup paperSize="9" scale="130" orientation="portrait" horizontalDpi="300" r:id="rId1"/>
  <headerFooter alignWithMargins="0">
    <oddHeader>&amp;R&amp;D&amp;LAndré Kursch&amp;CSANA</oddHeader>
    <oddFooter>&amp;CSANA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0844FA-AA32-4308-9DBF-2866A9A1990F}">
  <dimension ref="A1:H24"/>
  <sheetViews>
    <sheetView zoomScale="110" zoomScaleNormal="110" workbookViewId="0"/>
  </sheetViews>
  <sheetFormatPr baseColWidth="10" defaultColWidth="11.53515625" defaultRowHeight="12.9" x14ac:dyDescent="0.35"/>
  <cols>
    <col min="1" max="1" width="16.69140625" style="2" customWidth="1"/>
    <col min="2" max="16384" width="11.53515625" style="2"/>
  </cols>
  <sheetData>
    <row r="1" spans="1:8" ht="47.4" customHeight="1" x14ac:dyDescent="0.35"/>
    <row r="2" spans="1:8" ht="18.45" x14ac:dyDescent="0.35">
      <c r="A2" s="74" t="s">
        <v>2</v>
      </c>
      <c r="B2" s="6" t="s">
        <v>3</v>
      </c>
      <c r="C2" s="6" t="s">
        <v>4</v>
      </c>
      <c r="D2" s="6" t="s">
        <v>5</v>
      </c>
      <c r="E2" s="6" t="s">
        <v>6</v>
      </c>
      <c r="F2" s="13" t="s">
        <v>7</v>
      </c>
      <c r="G2" s="13" t="s">
        <v>8</v>
      </c>
      <c r="H2" s="13" t="s">
        <v>9</v>
      </c>
    </row>
    <row r="3" spans="1:8" ht="14.6" x14ac:dyDescent="0.35">
      <c r="A3" s="14">
        <v>44411</v>
      </c>
      <c r="B3" s="117">
        <f>YEAR(A3)</f>
        <v>2021</v>
      </c>
      <c r="C3" s="15">
        <f>MONTH(A3)</f>
        <v>8</v>
      </c>
      <c r="D3" s="15">
        <f>IF(C3&lt;7,1,2)</f>
        <v>2</v>
      </c>
      <c r="E3" s="15">
        <f>ROUNDUP(C3/3,0)</f>
        <v>3</v>
      </c>
      <c r="F3" s="16" t="s">
        <v>10</v>
      </c>
      <c r="G3" s="17">
        <v>7040</v>
      </c>
      <c r="H3" s="18">
        <v>18354</v>
      </c>
    </row>
    <row r="4" spans="1:8" ht="14.6" x14ac:dyDescent="0.35">
      <c r="A4" s="14">
        <v>44533</v>
      </c>
      <c r="B4" s="117">
        <f t="shared" ref="B4:B21" si="0">YEAR(A4)</f>
        <v>2021</v>
      </c>
      <c r="C4" s="15">
        <f t="shared" ref="C4:C21" si="1">MONTH(A4)</f>
        <v>12</v>
      </c>
      <c r="D4" s="15">
        <f t="shared" ref="D4:D21" si="2">IF(C4&lt;7,1,2)</f>
        <v>2</v>
      </c>
      <c r="E4" s="15">
        <f t="shared" ref="E4:E21" si="3">ROUNDUP(C4/3,0)</f>
        <v>4</v>
      </c>
      <c r="F4" s="16" t="s">
        <v>10</v>
      </c>
      <c r="G4" s="17">
        <v>7040</v>
      </c>
      <c r="H4" s="18">
        <v>4117</v>
      </c>
    </row>
    <row r="5" spans="1:8" ht="14.6" x14ac:dyDescent="0.35">
      <c r="A5" s="19">
        <v>43833</v>
      </c>
      <c r="B5" s="117">
        <f t="shared" si="0"/>
        <v>2020</v>
      </c>
      <c r="C5" s="15">
        <f t="shared" si="1"/>
        <v>1</v>
      </c>
      <c r="D5" s="15">
        <f t="shared" si="2"/>
        <v>1</v>
      </c>
      <c r="E5" s="15">
        <f t="shared" si="3"/>
        <v>1</v>
      </c>
      <c r="F5" s="16" t="s">
        <v>13</v>
      </c>
      <c r="G5" s="20">
        <v>7897</v>
      </c>
      <c r="H5" s="18">
        <v>16426</v>
      </c>
    </row>
    <row r="6" spans="1:8" ht="14.6" x14ac:dyDescent="0.35">
      <c r="A6" s="19">
        <v>44267</v>
      </c>
      <c r="B6" s="117">
        <f t="shared" si="0"/>
        <v>2021</v>
      </c>
      <c r="C6" s="15">
        <f t="shared" si="1"/>
        <v>3</v>
      </c>
      <c r="D6" s="15">
        <f t="shared" si="2"/>
        <v>1</v>
      </c>
      <c r="E6" s="15">
        <f t="shared" si="3"/>
        <v>1</v>
      </c>
      <c r="F6" s="16" t="s">
        <v>13</v>
      </c>
      <c r="G6" s="20">
        <v>7897</v>
      </c>
      <c r="H6" s="18">
        <v>29955</v>
      </c>
    </row>
    <row r="7" spans="1:8" ht="14.6" x14ac:dyDescent="0.35">
      <c r="A7" s="19">
        <v>44510</v>
      </c>
      <c r="B7" s="117">
        <f t="shared" si="0"/>
        <v>2021</v>
      </c>
      <c r="C7" s="15">
        <f t="shared" si="1"/>
        <v>11</v>
      </c>
      <c r="D7" s="15">
        <f t="shared" si="2"/>
        <v>2</v>
      </c>
      <c r="E7" s="15">
        <f t="shared" si="3"/>
        <v>4</v>
      </c>
      <c r="F7" s="16" t="s">
        <v>13</v>
      </c>
      <c r="G7" s="20">
        <v>7897</v>
      </c>
      <c r="H7" s="18">
        <v>16643</v>
      </c>
    </row>
    <row r="8" spans="1:8" ht="14.6" x14ac:dyDescent="0.35">
      <c r="A8" s="19">
        <v>44382</v>
      </c>
      <c r="B8" s="117">
        <f t="shared" si="0"/>
        <v>2021</v>
      </c>
      <c r="C8" s="15">
        <f t="shared" si="1"/>
        <v>7</v>
      </c>
      <c r="D8" s="15">
        <f t="shared" si="2"/>
        <v>2</v>
      </c>
      <c r="E8" s="15">
        <f t="shared" si="3"/>
        <v>3</v>
      </c>
      <c r="F8" s="16" t="s">
        <v>13</v>
      </c>
      <c r="G8" s="20">
        <v>7897</v>
      </c>
      <c r="H8" s="18">
        <v>8709</v>
      </c>
    </row>
    <row r="9" spans="1:8" ht="14.6" x14ac:dyDescent="0.35">
      <c r="A9" s="19">
        <v>44200</v>
      </c>
      <c r="B9" s="117">
        <f t="shared" si="0"/>
        <v>2021</v>
      </c>
      <c r="C9" s="15">
        <f t="shared" si="1"/>
        <v>1</v>
      </c>
      <c r="D9" s="15">
        <f t="shared" si="2"/>
        <v>1</v>
      </c>
      <c r="E9" s="15">
        <f t="shared" si="3"/>
        <v>1</v>
      </c>
      <c r="F9" s="21" t="s">
        <v>11</v>
      </c>
      <c r="G9" s="20">
        <v>7951</v>
      </c>
      <c r="H9" s="18">
        <v>17380</v>
      </c>
    </row>
    <row r="10" spans="1:8" ht="14.6" x14ac:dyDescent="0.35">
      <c r="A10" s="19">
        <v>44263</v>
      </c>
      <c r="B10" s="117">
        <f t="shared" si="0"/>
        <v>2021</v>
      </c>
      <c r="C10" s="15">
        <f t="shared" si="1"/>
        <v>3</v>
      </c>
      <c r="D10" s="15">
        <f t="shared" si="2"/>
        <v>1</v>
      </c>
      <c r="E10" s="15">
        <f t="shared" si="3"/>
        <v>1</v>
      </c>
      <c r="F10" s="21" t="s">
        <v>11</v>
      </c>
      <c r="G10" s="20">
        <v>7951</v>
      </c>
      <c r="H10" s="18">
        <v>21459</v>
      </c>
    </row>
    <row r="11" spans="1:8" ht="14.6" x14ac:dyDescent="0.35">
      <c r="A11" s="19">
        <v>44475</v>
      </c>
      <c r="B11" s="117">
        <f t="shared" si="0"/>
        <v>2021</v>
      </c>
      <c r="C11" s="15">
        <f t="shared" si="1"/>
        <v>10</v>
      </c>
      <c r="D11" s="15">
        <f t="shared" si="2"/>
        <v>2</v>
      </c>
      <c r="E11" s="15">
        <f t="shared" si="3"/>
        <v>4</v>
      </c>
      <c r="F11" s="16" t="s">
        <v>12</v>
      </c>
      <c r="G11" s="20">
        <v>7952</v>
      </c>
      <c r="H11" s="18">
        <v>16682</v>
      </c>
    </row>
    <row r="12" spans="1:8" ht="14.6" x14ac:dyDescent="0.35">
      <c r="A12" s="19">
        <v>43719</v>
      </c>
      <c r="B12" s="117">
        <f t="shared" si="0"/>
        <v>2019</v>
      </c>
      <c r="C12" s="15">
        <f t="shared" si="1"/>
        <v>9</v>
      </c>
      <c r="D12" s="15">
        <f t="shared" si="2"/>
        <v>2</v>
      </c>
      <c r="E12" s="15">
        <f t="shared" si="3"/>
        <v>3</v>
      </c>
      <c r="F12" s="22" t="s">
        <v>12</v>
      </c>
      <c r="G12" s="20">
        <v>7303</v>
      </c>
      <c r="H12" s="18">
        <v>31351</v>
      </c>
    </row>
    <row r="13" spans="1:8" ht="14.6" x14ac:dyDescent="0.35">
      <c r="A13" s="19">
        <v>44290</v>
      </c>
      <c r="B13" s="117">
        <f t="shared" si="0"/>
        <v>2021</v>
      </c>
      <c r="C13" s="15">
        <f t="shared" si="1"/>
        <v>4</v>
      </c>
      <c r="D13" s="15">
        <f t="shared" si="2"/>
        <v>1</v>
      </c>
      <c r="E13" s="15">
        <f t="shared" si="3"/>
        <v>2</v>
      </c>
      <c r="F13" s="21" t="s">
        <v>11</v>
      </c>
      <c r="G13" s="20">
        <v>7303</v>
      </c>
      <c r="H13" s="18">
        <v>6743</v>
      </c>
    </row>
    <row r="14" spans="1:8" ht="14.6" x14ac:dyDescent="0.35">
      <c r="A14" s="19">
        <v>44384</v>
      </c>
      <c r="B14" s="117">
        <f t="shared" si="0"/>
        <v>2021</v>
      </c>
      <c r="C14" s="15">
        <f t="shared" si="1"/>
        <v>7</v>
      </c>
      <c r="D14" s="15">
        <f t="shared" si="2"/>
        <v>2</v>
      </c>
      <c r="E14" s="15">
        <f t="shared" si="3"/>
        <v>3</v>
      </c>
      <c r="F14" s="16" t="s">
        <v>12</v>
      </c>
      <c r="G14" s="20">
        <v>7952</v>
      </c>
      <c r="H14" s="18">
        <v>30168</v>
      </c>
    </row>
    <row r="15" spans="1:8" ht="14.6" x14ac:dyDescent="0.35">
      <c r="A15" s="14">
        <v>44300</v>
      </c>
      <c r="B15" s="117">
        <f t="shared" si="0"/>
        <v>2021</v>
      </c>
      <c r="C15" s="15">
        <f t="shared" si="1"/>
        <v>4</v>
      </c>
      <c r="D15" s="15">
        <f t="shared" si="2"/>
        <v>1</v>
      </c>
      <c r="E15" s="15">
        <f t="shared" si="3"/>
        <v>2</v>
      </c>
      <c r="F15" s="16" t="s">
        <v>13</v>
      </c>
      <c r="G15" s="17">
        <v>7302</v>
      </c>
      <c r="H15" s="18">
        <v>19384</v>
      </c>
    </row>
    <row r="16" spans="1:8" ht="14.6" x14ac:dyDescent="0.35">
      <c r="A16" s="14">
        <v>44231</v>
      </c>
      <c r="B16" s="117">
        <f t="shared" si="0"/>
        <v>2021</v>
      </c>
      <c r="C16" s="15">
        <f t="shared" si="1"/>
        <v>2</v>
      </c>
      <c r="D16" s="15">
        <f t="shared" si="2"/>
        <v>1</v>
      </c>
      <c r="E16" s="15">
        <f t="shared" si="3"/>
        <v>1</v>
      </c>
      <c r="F16" s="16" t="s">
        <v>13</v>
      </c>
      <c r="G16" s="17">
        <v>7302</v>
      </c>
      <c r="H16" s="18">
        <v>21405</v>
      </c>
    </row>
    <row r="17" spans="1:8" ht="14.6" x14ac:dyDescent="0.35">
      <c r="A17" s="14">
        <v>43939</v>
      </c>
      <c r="B17" s="117">
        <f t="shared" si="0"/>
        <v>2020</v>
      </c>
      <c r="C17" s="15">
        <f t="shared" si="1"/>
        <v>4</v>
      </c>
      <c r="D17" s="15">
        <f t="shared" si="2"/>
        <v>1</v>
      </c>
      <c r="E17" s="15">
        <f t="shared" si="3"/>
        <v>2</v>
      </c>
      <c r="F17" s="16" t="s">
        <v>12</v>
      </c>
      <c r="G17" s="17">
        <v>7040</v>
      </c>
      <c r="H17" s="18">
        <v>12602</v>
      </c>
    </row>
    <row r="18" spans="1:8" ht="14.6" x14ac:dyDescent="0.35">
      <c r="A18" s="14">
        <v>44372</v>
      </c>
      <c r="B18" s="117">
        <f t="shared" si="0"/>
        <v>2021</v>
      </c>
      <c r="C18" s="15">
        <f t="shared" si="1"/>
        <v>6</v>
      </c>
      <c r="D18" s="15">
        <f t="shared" si="2"/>
        <v>1</v>
      </c>
      <c r="E18" s="15">
        <f t="shared" si="3"/>
        <v>2</v>
      </c>
      <c r="F18" s="16" t="s">
        <v>12</v>
      </c>
      <c r="G18" s="17">
        <v>7040</v>
      </c>
      <c r="H18" s="18">
        <v>13316</v>
      </c>
    </row>
    <row r="19" spans="1:8" ht="14.6" x14ac:dyDescent="0.35">
      <c r="A19" s="14">
        <v>44369</v>
      </c>
      <c r="B19" s="117">
        <f t="shared" si="0"/>
        <v>2021</v>
      </c>
      <c r="C19" s="15">
        <f t="shared" si="1"/>
        <v>6</v>
      </c>
      <c r="D19" s="15">
        <f t="shared" si="2"/>
        <v>1</v>
      </c>
      <c r="E19" s="15">
        <f t="shared" si="3"/>
        <v>2</v>
      </c>
      <c r="F19" s="16" t="s">
        <v>12</v>
      </c>
      <c r="G19" s="17">
        <v>7040</v>
      </c>
      <c r="H19" s="18">
        <v>8384</v>
      </c>
    </row>
    <row r="20" spans="1:8" ht="14.6" x14ac:dyDescent="0.35">
      <c r="A20" s="14">
        <v>44206</v>
      </c>
      <c r="B20" s="117">
        <f t="shared" si="0"/>
        <v>2021</v>
      </c>
      <c r="C20" s="15">
        <f t="shared" si="1"/>
        <v>1</v>
      </c>
      <c r="D20" s="15">
        <f t="shared" si="2"/>
        <v>1</v>
      </c>
      <c r="E20" s="15">
        <f t="shared" si="3"/>
        <v>1</v>
      </c>
      <c r="F20" s="16" t="s">
        <v>12</v>
      </c>
      <c r="G20" s="17">
        <v>7040</v>
      </c>
      <c r="H20" s="18">
        <v>28025</v>
      </c>
    </row>
    <row r="21" spans="1:8" ht="14.6" x14ac:dyDescent="0.35">
      <c r="A21" s="14">
        <v>43282</v>
      </c>
      <c r="B21" s="117">
        <f t="shared" si="0"/>
        <v>2018</v>
      </c>
      <c r="C21" s="15">
        <f t="shared" si="1"/>
        <v>7</v>
      </c>
      <c r="D21" s="15">
        <f t="shared" si="2"/>
        <v>2</v>
      </c>
      <c r="E21" s="15">
        <f t="shared" si="3"/>
        <v>3</v>
      </c>
      <c r="F21" s="16" t="s">
        <v>13</v>
      </c>
      <c r="G21" s="17">
        <v>7323</v>
      </c>
      <c r="H21" s="18">
        <v>23155</v>
      </c>
    </row>
    <row r="22" spans="1:8" ht="14.6" x14ac:dyDescent="0.4">
      <c r="D22" s="11"/>
    </row>
    <row r="23" spans="1:8" ht="14.6" x14ac:dyDescent="0.4">
      <c r="D23" s="11"/>
    </row>
    <row r="24" spans="1:8" ht="14.6" x14ac:dyDescent="0.4">
      <c r="D24" s="11"/>
    </row>
  </sheetData>
  <printOptions horizontalCentered="1" headings="1" gridLines="1"/>
  <pageMargins left="0.78740157480314965" right="0.78740157480314965" top="1.3779527559055118" bottom="0.98425196850393704" header="0.51181102362204722" footer="0.51181102362204722"/>
  <pageSetup paperSize="9" scale="130" orientation="portrait" horizontalDpi="300" r:id="rId1"/>
  <headerFooter alignWithMargins="0">
    <oddHeader>&amp;R&amp;D&amp;LAndré Kursch&amp;CSANA</oddHeader>
    <oddFooter>&amp;CSANA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24E526-86F8-4F93-8CE7-A5794B48F162}">
  <dimension ref="A1:I47"/>
  <sheetViews>
    <sheetView showGridLines="0" zoomScaleNormal="100" workbookViewId="0">
      <selection activeCell="B1" sqref="B1"/>
    </sheetView>
  </sheetViews>
  <sheetFormatPr baseColWidth="10" defaultRowHeight="14.6" x14ac:dyDescent="0.4"/>
  <cols>
    <col min="1" max="1" width="8.53515625" style="87" customWidth="1"/>
    <col min="2" max="2" width="14.4609375" customWidth="1"/>
    <col min="3" max="3" width="11" customWidth="1"/>
    <col min="4" max="4" width="12" customWidth="1"/>
    <col min="5" max="5" width="50.4609375" customWidth="1"/>
    <col min="6" max="6" width="3.69140625" customWidth="1"/>
  </cols>
  <sheetData>
    <row r="1" spans="1:9" ht="52.3" customHeight="1" x14ac:dyDescent="0.4"/>
    <row r="2" spans="1:9" ht="29.6" customHeight="1" x14ac:dyDescent="0.4">
      <c r="B2" s="119" t="s">
        <v>90</v>
      </c>
      <c r="C2" s="119"/>
      <c r="D2" s="119"/>
      <c r="E2" s="119"/>
      <c r="F2" s="119"/>
      <c r="G2" s="119"/>
      <c r="H2" s="119"/>
      <c r="I2" s="119"/>
    </row>
    <row r="3" spans="1:9" x14ac:dyDescent="0.4">
      <c r="B3" s="88"/>
      <c r="C3" s="88"/>
      <c r="D3" s="88"/>
    </row>
    <row r="4" spans="1:9" ht="20.149999999999999" customHeight="1" x14ac:dyDescent="0.4">
      <c r="B4" s="108"/>
      <c r="C4" s="109" t="s">
        <v>91</v>
      </c>
      <c r="D4" s="89">
        <v>160</v>
      </c>
    </row>
    <row r="5" spans="1:9" ht="20.149999999999999" customHeight="1" x14ac:dyDescent="0.4">
      <c r="B5" s="108"/>
      <c r="C5" s="109" t="s">
        <v>92</v>
      </c>
      <c r="D5" s="90">
        <v>90</v>
      </c>
    </row>
    <row r="6" spans="1:9" x14ac:dyDescent="0.4">
      <c r="B6" s="91"/>
    </row>
    <row r="7" spans="1:9" s="93" customFormat="1" ht="20.149999999999999" customHeight="1" x14ac:dyDescent="0.45">
      <c r="A7" s="92"/>
      <c r="B7" s="110" t="s">
        <v>2</v>
      </c>
      <c r="C7" s="110" t="s">
        <v>93</v>
      </c>
      <c r="D7" s="110" t="s">
        <v>94</v>
      </c>
      <c r="E7" s="110" t="s">
        <v>95</v>
      </c>
    </row>
    <row r="8" spans="1:9" ht="20.149999999999999" customHeight="1" x14ac:dyDescent="0.4">
      <c r="B8" s="111">
        <f t="shared" ref="B8:B47" ca="1" si="0">RANDBETWEEN(DATE(YEAR(TODAY()),1,1),DATE(YEAR(TODAY()),12,31))</f>
        <v>45421</v>
      </c>
      <c r="C8" s="94">
        <v>0.29166666666666669</v>
      </c>
      <c r="D8" s="95">
        <f t="shared" ref="D8:D47" ca="1" si="1">RANDBETWEEN(71,191)</f>
        <v>176</v>
      </c>
      <c r="E8" s="96"/>
      <c r="H8" s="97"/>
    </row>
    <row r="9" spans="1:9" ht="20.149999999999999" customHeight="1" x14ac:dyDescent="0.4">
      <c r="B9" s="112">
        <f t="shared" ca="1" si="0"/>
        <v>45466</v>
      </c>
      <c r="C9" s="98">
        <v>0.70833333333333337</v>
      </c>
      <c r="D9" s="99">
        <f t="shared" ca="1" si="1"/>
        <v>186</v>
      </c>
      <c r="E9" s="100"/>
      <c r="H9" s="97"/>
    </row>
    <row r="10" spans="1:9" ht="20.149999999999999" customHeight="1" x14ac:dyDescent="0.4">
      <c r="B10" s="113">
        <f t="shared" ca="1" si="0"/>
        <v>45294</v>
      </c>
      <c r="C10" s="101">
        <v>0.33333333333333331</v>
      </c>
      <c r="D10" s="102">
        <f t="shared" ca="1" si="1"/>
        <v>94</v>
      </c>
      <c r="E10" s="103"/>
      <c r="H10" s="97"/>
    </row>
    <row r="11" spans="1:9" ht="20.149999999999999" customHeight="1" x14ac:dyDescent="0.4">
      <c r="B11" s="112">
        <f t="shared" ca="1" si="0"/>
        <v>45643</v>
      </c>
      <c r="C11" s="98">
        <v>0.66666666666666663</v>
      </c>
      <c r="D11" s="99">
        <f t="shared" ca="1" si="1"/>
        <v>72</v>
      </c>
      <c r="E11" s="100"/>
      <c r="H11" s="97"/>
    </row>
    <row r="12" spans="1:9" ht="20.149999999999999" customHeight="1" x14ac:dyDescent="0.4">
      <c r="B12" s="113">
        <f t="shared" ca="1" si="0"/>
        <v>45442</v>
      </c>
      <c r="C12" s="101">
        <v>0.29166666666666669</v>
      </c>
      <c r="D12" s="102">
        <f t="shared" ca="1" si="1"/>
        <v>117</v>
      </c>
      <c r="E12" s="103"/>
      <c r="H12" s="97"/>
    </row>
    <row r="13" spans="1:9" ht="20.149999999999999" customHeight="1" x14ac:dyDescent="0.4">
      <c r="B13" s="112">
        <f t="shared" ca="1" si="0"/>
        <v>45404</v>
      </c>
      <c r="C13" s="98">
        <v>0.58333333333333337</v>
      </c>
      <c r="D13" s="99">
        <f t="shared" ca="1" si="1"/>
        <v>142</v>
      </c>
      <c r="E13" s="100"/>
      <c r="H13" s="97"/>
    </row>
    <row r="14" spans="1:9" ht="20.149999999999999" customHeight="1" x14ac:dyDescent="0.4">
      <c r="B14" s="113">
        <f t="shared" ca="1" si="0"/>
        <v>45382</v>
      </c>
      <c r="C14" s="101">
        <v>0.375</v>
      </c>
      <c r="D14" s="102">
        <f t="shared" ca="1" si="1"/>
        <v>102</v>
      </c>
      <c r="E14" s="103"/>
      <c r="H14" s="97"/>
    </row>
    <row r="15" spans="1:9" ht="20.149999999999999" customHeight="1" x14ac:dyDescent="0.4">
      <c r="B15" s="112">
        <f t="shared" ca="1" si="0"/>
        <v>45483</v>
      </c>
      <c r="C15" s="98">
        <v>0.625</v>
      </c>
      <c r="D15" s="99">
        <f t="shared" ca="1" si="1"/>
        <v>163</v>
      </c>
      <c r="E15" s="100"/>
      <c r="H15" s="97"/>
    </row>
    <row r="16" spans="1:9" ht="20.149999999999999" customHeight="1" x14ac:dyDescent="0.4">
      <c r="B16" s="113">
        <f t="shared" ca="1" si="0"/>
        <v>45502</v>
      </c>
      <c r="C16" s="101">
        <v>0.41666666666666669</v>
      </c>
      <c r="D16" s="102">
        <f t="shared" ca="1" si="1"/>
        <v>113</v>
      </c>
      <c r="E16" s="103"/>
      <c r="H16" s="97"/>
    </row>
    <row r="17" spans="2:8" ht="20.149999999999999" customHeight="1" x14ac:dyDescent="0.4">
      <c r="B17" s="112">
        <f t="shared" ca="1" si="0"/>
        <v>45461</v>
      </c>
      <c r="C17" s="98">
        <v>0.70833333333333337</v>
      </c>
      <c r="D17" s="99">
        <f t="shared" ca="1" si="1"/>
        <v>108</v>
      </c>
      <c r="E17" s="100"/>
      <c r="H17" s="97"/>
    </row>
    <row r="18" spans="2:8" ht="20.149999999999999" customHeight="1" x14ac:dyDescent="0.4">
      <c r="B18" s="113">
        <f t="shared" ca="1" si="0"/>
        <v>45400</v>
      </c>
      <c r="C18" s="101">
        <v>0.29166666666666669</v>
      </c>
      <c r="D18" s="102">
        <f t="shared" ca="1" si="1"/>
        <v>130</v>
      </c>
      <c r="E18" s="103"/>
      <c r="H18" s="97"/>
    </row>
    <row r="19" spans="2:8" ht="20.149999999999999" customHeight="1" x14ac:dyDescent="0.4">
      <c r="B19" s="112">
        <f t="shared" ca="1" si="0"/>
        <v>45293</v>
      </c>
      <c r="C19" s="98">
        <v>0.91666666666666663</v>
      </c>
      <c r="D19" s="99">
        <f t="shared" ca="1" si="1"/>
        <v>94</v>
      </c>
      <c r="E19" s="100"/>
      <c r="H19" s="97"/>
    </row>
    <row r="20" spans="2:8" ht="20.149999999999999" customHeight="1" x14ac:dyDescent="0.4">
      <c r="B20" s="113">
        <f t="shared" ca="1" si="0"/>
        <v>45365</v>
      </c>
      <c r="C20" s="101">
        <v>0.33333333333333331</v>
      </c>
      <c r="D20" s="102">
        <f t="shared" ca="1" si="1"/>
        <v>111</v>
      </c>
      <c r="E20" s="103"/>
      <c r="H20" s="97"/>
    </row>
    <row r="21" spans="2:8" ht="20.149999999999999" customHeight="1" x14ac:dyDescent="0.4">
      <c r="B21" s="112">
        <f t="shared" ca="1" si="0"/>
        <v>45614</v>
      </c>
      <c r="C21" s="98">
        <v>0.58333333333333337</v>
      </c>
      <c r="D21" s="99">
        <f t="shared" ca="1" si="1"/>
        <v>117</v>
      </c>
      <c r="E21" s="100"/>
      <c r="H21" s="97"/>
    </row>
    <row r="22" spans="2:8" ht="20.149999999999999" customHeight="1" x14ac:dyDescent="0.4">
      <c r="B22" s="113">
        <f t="shared" ca="1" si="0"/>
        <v>45494</v>
      </c>
      <c r="C22" s="101">
        <v>0.29166666666666669</v>
      </c>
      <c r="D22" s="102">
        <f t="shared" ca="1" si="1"/>
        <v>87</v>
      </c>
      <c r="E22" s="103"/>
      <c r="H22" s="97"/>
    </row>
    <row r="23" spans="2:8" ht="20.149999999999999" customHeight="1" x14ac:dyDescent="0.4">
      <c r="B23" s="112">
        <f t="shared" ca="1" si="0"/>
        <v>45645</v>
      </c>
      <c r="C23" s="98">
        <v>0.75</v>
      </c>
      <c r="D23" s="99">
        <f t="shared" ca="1" si="1"/>
        <v>164</v>
      </c>
      <c r="E23" s="100"/>
      <c r="H23" s="97"/>
    </row>
    <row r="24" spans="2:8" ht="20.149999999999999" customHeight="1" x14ac:dyDescent="0.4">
      <c r="B24" s="113">
        <f t="shared" ca="1" si="0"/>
        <v>45374</v>
      </c>
      <c r="C24" s="101">
        <v>0.33333333333333331</v>
      </c>
      <c r="D24" s="102">
        <f t="shared" ca="1" si="1"/>
        <v>104</v>
      </c>
      <c r="E24" s="103"/>
      <c r="H24" s="97"/>
    </row>
    <row r="25" spans="2:8" ht="20.149999999999999" customHeight="1" x14ac:dyDescent="0.4">
      <c r="B25" s="112">
        <f t="shared" ca="1" si="0"/>
        <v>45352</v>
      </c>
      <c r="C25" s="98">
        <v>0.66666666666666663</v>
      </c>
      <c r="D25" s="99">
        <f t="shared" ca="1" si="1"/>
        <v>167</v>
      </c>
      <c r="E25" s="100"/>
      <c r="H25" s="97"/>
    </row>
    <row r="26" spans="2:8" ht="20.149999999999999" customHeight="1" x14ac:dyDescent="0.4">
      <c r="B26" s="113">
        <f t="shared" ca="1" si="0"/>
        <v>45448</v>
      </c>
      <c r="C26" s="101">
        <v>0.29166666666666669</v>
      </c>
      <c r="D26" s="102">
        <f t="shared" ca="1" si="1"/>
        <v>166</v>
      </c>
      <c r="E26" s="103"/>
      <c r="H26" s="97"/>
    </row>
    <row r="27" spans="2:8" ht="20.149999999999999" customHeight="1" x14ac:dyDescent="0.4">
      <c r="B27" s="112">
        <f t="shared" ca="1" si="0"/>
        <v>45333</v>
      </c>
      <c r="C27" s="98">
        <v>0.83333333333333337</v>
      </c>
      <c r="D27" s="99">
        <f t="shared" ca="1" si="1"/>
        <v>136</v>
      </c>
      <c r="E27" s="100"/>
      <c r="H27" s="97"/>
    </row>
    <row r="28" spans="2:8" ht="20.149999999999999" customHeight="1" x14ac:dyDescent="0.4">
      <c r="B28" s="113">
        <f t="shared" ca="1" si="0"/>
        <v>45330</v>
      </c>
      <c r="C28" s="101">
        <v>0.41666666666666669</v>
      </c>
      <c r="D28" s="102">
        <f t="shared" ca="1" si="1"/>
        <v>128</v>
      </c>
      <c r="E28" s="103"/>
    </row>
    <row r="29" spans="2:8" ht="20.149999999999999" customHeight="1" x14ac:dyDescent="0.4">
      <c r="B29" s="112">
        <f t="shared" ca="1" si="0"/>
        <v>45363</v>
      </c>
      <c r="C29" s="98">
        <v>0.70833333333333337</v>
      </c>
      <c r="D29" s="99">
        <f t="shared" ca="1" si="1"/>
        <v>161</v>
      </c>
      <c r="E29" s="100"/>
    </row>
    <row r="30" spans="2:8" ht="20.149999999999999" customHeight="1" x14ac:dyDescent="0.4">
      <c r="B30" s="113">
        <f t="shared" ca="1" si="0"/>
        <v>45612</v>
      </c>
      <c r="C30" s="101">
        <v>0.29166666666666669</v>
      </c>
      <c r="D30" s="102">
        <f t="shared" ca="1" si="1"/>
        <v>139</v>
      </c>
      <c r="E30" s="103"/>
    </row>
    <row r="31" spans="2:8" ht="20.149999999999999" customHeight="1" x14ac:dyDescent="0.4">
      <c r="B31" s="112">
        <f t="shared" ca="1" si="0"/>
        <v>45653</v>
      </c>
      <c r="C31" s="98">
        <v>0.75</v>
      </c>
      <c r="D31" s="99">
        <f t="shared" ca="1" si="1"/>
        <v>173</v>
      </c>
      <c r="E31" s="100"/>
    </row>
    <row r="32" spans="2:8" ht="20.149999999999999" customHeight="1" x14ac:dyDescent="0.4">
      <c r="B32" s="113">
        <f t="shared" ca="1" si="0"/>
        <v>45514</v>
      </c>
      <c r="C32" s="101">
        <v>0.45833333333333331</v>
      </c>
      <c r="D32" s="102">
        <f t="shared" ca="1" si="1"/>
        <v>110</v>
      </c>
      <c r="E32" s="103"/>
    </row>
    <row r="33" spans="2:5" ht="20.149999999999999" customHeight="1" x14ac:dyDescent="0.4">
      <c r="B33" s="112">
        <f t="shared" ca="1" si="0"/>
        <v>45405</v>
      </c>
      <c r="C33" s="98">
        <v>0.79166666666666663</v>
      </c>
      <c r="D33" s="99">
        <f t="shared" ca="1" si="1"/>
        <v>151</v>
      </c>
      <c r="E33" s="100"/>
    </row>
    <row r="34" spans="2:5" ht="20.149999999999999" customHeight="1" x14ac:dyDescent="0.4">
      <c r="B34" s="113">
        <f t="shared" ca="1" si="0"/>
        <v>45534</v>
      </c>
      <c r="C34" s="101">
        <v>0.29166666666666669</v>
      </c>
      <c r="D34" s="102">
        <f t="shared" ca="1" si="1"/>
        <v>157</v>
      </c>
      <c r="E34" s="103"/>
    </row>
    <row r="35" spans="2:5" ht="20.149999999999999" customHeight="1" x14ac:dyDescent="0.4">
      <c r="B35" s="112">
        <f t="shared" ca="1" si="0"/>
        <v>45489</v>
      </c>
      <c r="C35" s="98">
        <v>0.75</v>
      </c>
      <c r="D35" s="99">
        <f t="shared" ca="1" si="1"/>
        <v>107</v>
      </c>
      <c r="E35" s="100"/>
    </row>
    <row r="36" spans="2:5" ht="20.149999999999999" customHeight="1" x14ac:dyDescent="0.4">
      <c r="B36" s="113">
        <f t="shared" ca="1" si="0"/>
        <v>45599</v>
      </c>
      <c r="C36" s="101">
        <v>0.33333333333333331</v>
      </c>
      <c r="D36" s="102">
        <f t="shared" ca="1" si="1"/>
        <v>145</v>
      </c>
      <c r="E36" s="103"/>
    </row>
    <row r="37" spans="2:5" ht="20.149999999999999" customHeight="1" x14ac:dyDescent="0.4">
      <c r="B37" s="112">
        <f t="shared" ca="1" si="0"/>
        <v>45491</v>
      </c>
      <c r="C37" s="98">
        <v>0.79166666666666663</v>
      </c>
      <c r="D37" s="99">
        <f t="shared" ca="1" si="1"/>
        <v>156</v>
      </c>
      <c r="E37" s="100"/>
    </row>
    <row r="38" spans="2:5" ht="20.149999999999999" customHeight="1" x14ac:dyDescent="0.4">
      <c r="B38" s="113">
        <f t="shared" ca="1" si="0"/>
        <v>45311</v>
      </c>
      <c r="C38" s="101">
        <v>0.5</v>
      </c>
      <c r="D38" s="102">
        <f t="shared" ca="1" si="1"/>
        <v>141</v>
      </c>
      <c r="E38" s="103"/>
    </row>
    <row r="39" spans="2:5" ht="20.149999999999999" customHeight="1" x14ac:dyDescent="0.4">
      <c r="B39" s="112">
        <f t="shared" ca="1" si="0"/>
        <v>45374</v>
      </c>
      <c r="C39" s="98">
        <v>0.54166666666666663</v>
      </c>
      <c r="D39" s="99">
        <f t="shared" ca="1" si="1"/>
        <v>169</v>
      </c>
      <c r="E39" s="100"/>
    </row>
    <row r="40" spans="2:5" ht="20.149999999999999" customHeight="1" x14ac:dyDescent="0.4">
      <c r="B40" s="113">
        <f t="shared" ca="1" si="0"/>
        <v>45549</v>
      </c>
      <c r="C40" s="101">
        <v>0.29166666666666669</v>
      </c>
      <c r="D40" s="102">
        <f t="shared" ca="1" si="1"/>
        <v>95</v>
      </c>
      <c r="E40" s="103"/>
    </row>
    <row r="41" spans="2:5" ht="20.149999999999999" customHeight="1" x14ac:dyDescent="0.4">
      <c r="B41" s="112">
        <f t="shared" ca="1" si="0"/>
        <v>45405</v>
      </c>
      <c r="C41" s="98">
        <v>0.625</v>
      </c>
      <c r="D41" s="99">
        <f t="shared" ca="1" si="1"/>
        <v>97</v>
      </c>
      <c r="E41" s="100"/>
    </row>
    <row r="42" spans="2:5" ht="20.149999999999999" customHeight="1" x14ac:dyDescent="0.4">
      <c r="B42" s="113">
        <f t="shared" ca="1" si="0"/>
        <v>45656</v>
      </c>
      <c r="C42" s="101">
        <v>0.29166666666666669</v>
      </c>
      <c r="D42" s="102">
        <f t="shared" ca="1" si="1"/>
        <v>75</v>
      </c>
      <c r="E42" s="103"/>
    </row>
    <row r="43" spans="2:5" ht="20.149999999999999" customHeight="1" x14ac:dyDescent="0.4">
      <c r="B43" s="112">
        <f t="shared" ca="1" si="0"/>
        <v>45565</v>
      </c>
      <c r="C43" s="98">
        <v>0.875</v>
      </c>
      <c r="D43" s="99">
        <f t="shared" ca="1" si="1"/>
        <v>74</v>
      </c>
      <c r="E43" s="100"/>
    </row>
    <row r="44" spans="2:5" ht="20.149999999999999" customHeight="1" x14ac:dyDescent="0.4">
      <c r="B44" s="113">
        <f t="shared" ca="1" si="0"/>
        <v>45479</v>
      </c>
      <c r="C44" s="101">
        <v>0.5</v>
      </c>
      <c r="D44" s="102">
        <f t="shared" ca="1" si="1"/>
        <v>145</v>
      </c>
      <c r="E44" s="103"/>
    </row>
    <row r="45" spans="2:5" ht="20.149999999999999" customHeight="1" x14ac:dyDescent="0.4">
      <c r="B45" s="112">
        <f t="shared" ca="1" si="0"/>
        <v>45416</v>
      </c>
      <c r="C45" s="98">
        <v>0.54166666666666663</v>
      </c>
      <c r="D45" s="99">
        <f t="shared" ca="1" si="1"/>
        <v>143</v>
      </c>
      <c r="E45" s="100"/>
    </row>
    <row r="46" spans="2:5" ht="20.149999999999999" customHeight="1" x14ac:dyDescent="0.4">
      <c r="B46" s="113">
        <f t="shared" ca="1" si="0"/>
        <v>45469</v>
      </c>
      <c r="C46" s="101">
        <v>0.29166666666666669</v>
      </c>
      <c r="D46" s="102">
        <f t="shared" ca="1" si="1"/>
        <v>153</v>
      </c>
      <c r="E46" s="103"/>
    </row>
    <row r="47" spans="2:5" ht="20.149999999999999" customHeight="1" x14ac:dyDescent="0.4">
      <c r="B47" s="114">
        <f t="shared" ca="1" si="0"/>
        <v>45508</v>
      </c>
      <c r="C47" s="104">
        <v>0.79166666666666663</v>
      </c>
      <c r="D47" s="105">
        <f t="shared" ca="1" si="1"/>
        <v>136</v>
      </c>
      <c r="E47" s="106"/>
    </row>
  </sheetData>
  <mergeCells count="1">
    <mergeCell ref="B2:I2"/>
  </mergeCells>
  <pageMargins left="0.7" right="0.7" top="0.78740157499999996" bottom="0.78740157499999996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0063CF-4BF4-495F-ACE6-CB162E63F221}">
  <dimension ref="A1:I48"/>
  <sheetViews>
    <sheetView showGridLines="0" zoomScaleNormal="100" workbookViewId="0">
      <selection activeCell="B1" sqref="B1"/>
    </sheetView>
  </sheetViews>
  <sheetFormatPr baseColWidth="10" defaultRowHeight="14.6" x14ac:dyDescent="0.4"/>
  <cols>
    <col min="1" max="1" width="8.53515625" style="87" customWidth="1"/>
    <col min="2" max="2" width="14.4609375" customWidth="1"/>
    <col min="3" max="3" width="11" customWidth="1"/>
    <col min="4" max="4" width="12" customWidth="1"/>
    <col min="5" max="5" width="50.4609375" customWidth="1"/>
    <col min="6" max="6" width="3.69140625" customWidth="1"/>
  </cols>
  <sheetData>
    <row r="1" spans="1:9" ht="52.3" customHeight="1" x14ac:dyDescent="0.4"/>
    <row r="2" spans="1:9" ht="29.6" customHeight="1" x14ac:dyDescent="0.4">
      <c r="B2" s="119" t="s">
        <v>90</v>
      </c>
      <c r="C2" s="119"/>
      <c r="D2" s="119"/>
      <c r="E2" s="119"/>
      <c r="F2" s="119"/>
      <c r="G2" s="119"/>
      <c r="H2" s="119"/>
      <c r="I2" s="119"/>
    </row>
    <row r="3" spans="1:9" s="93" customFormat="1" ht="27.55" customHeight="1" x14ac:dyDescent="0.45">
      <c r="A3" s="92"/>
      <c r="B3" s="107" t="s">
        <v>96</v>
      </c>
      <c r="C3" s="107"/>
      <c r="D3" s="107"/>
    </row>
    <row r="4" spans="1:9" x14ac:dyDescent="0.4">
      <c r="B4" s="88"/>
      <c r="C4" s="88"/>
      <c r="D4" s="88"/>
    </row>
    <row r="5" spans="1:9" ht="20.149999999999999" customHeight="1" x14ac:dyDescent="0.4">
      <c r="B5" s="108"/>
      <c r="C5" s="109" t="s">
        <v>91</v>
      </c>
      <c r="D5" s="89">
        <v>160</v>
      </c>
    </row>
    <row r="6" spans="1:9" ht="20.149999999999999" customHeight="1" x14ac:dyDescent="0.4">
      <c r="B6" s="108"/>
      <c r="C6" s="109" t="s">
        <v>92</v>
      </c>
      <c r="D6" s="90">
        <v>90</v>
      </c>
    </row>
    <row r="7" spans="1:9" x14ac:dyDescent="0.4">
      <c r="B7" s="91"/>
    </row>
    <row r="8" spans="1:9" s="93" customFormat="1" ht="20.149999999999999" customHeight="1" x14ac:dyDescent="0.45">
      <c r="A8" s="92"/>
      <c r="B8" s="110" t="s">
        <v>2</v>
      </c>
      <c r="C8" s="110" t="s">
        <v>93</v>
      </c>
      <c r="D8" s="110" t="s">
        <v>94</v>
      </c>
      <c r="E8" s="110" t="s">
        <v>95</v>
      </c>
    </row>
    <row r="9" spans="1:9" ht="20.149999999999999" customHeight="1" x14ac:dyDescent="0.4">
      <c r="B9" s="111">
        <f t="shared" ref="B9:B48" ca="1" si="0">RANDBETWEEN(DATE(YEAR(TODAY()),1,1),DATE(YEAR(TODAY()),12,31))</f>
        <v>45621</v>
      </c>
      <c r="C9" s="94">
        <v>0.29166666666666669</v>
      </c>
      <c r="D9" s="95">
        <f t="shared" ref="D9:D48" ca="1" si="1">RANDBETWEEN(71,191)</f>
        <v>118</v>
      </c>
      <c r="E9" s="96" t="str">
        <f ca="1">IF(D9&lt;$D$6,"unterer Grenzwert unterschritten!",IF(D9&gt;$D$5,"Oberer Grenzwert überschritten!",""))</f>
        <v/>
      </c>
      <c r="H9" s="97"/>
    </row>
    <row r="10" spans="1:9" ht="20.149999999999999" customHeight="1" x14ac:dyDescent="0.4">
      <c r="B10" s="112">
        <f t="shared" ca="1" si="0"/>
        <v>45628</v>
      </c>
      <c r="C10" s="98">
        <v>0.70833333333333337</v>
      </c>
      <c r="D10" s="99">
        <f t="shared" ca="1" si="1"/>
        <v>149</v>
      </c>
      <c r="E10" s="100" t="str">
        <f t="shared" ref="E10:E48" ca="1" si="2">IF(D10&lt;$D$6,"unterer Grenzwert unterschritten!",IF(D10&gt;$D$5,"Oberer Grenzwert überschritten!",""))</f>
        <v/>
      </c>
      <c r="H10" s="97"/>
    </row>
    <row r="11" spans="1:9" ht="20.149999999999999" customHeight="1" x14ac:dyDescent="0.4">
      <c r="B11" s="113">
        <f t="shared" ca="1" si="0"/>
        <v>45434</v>
      </c>
      <c r="C11" s="101">
        <v>0.33333333333333331</v>
      </c>
      <c r="D11" s="102">
        <f t="shared" ca="1" si="1"/>
        <v>140</v>
      </c>
      <c r="E11" s="103" t="str">
        <f t="shared" ca="1" si="2"/>
        <v/>
      </c>
      <c r="H11" s="97"/>
    </row>
    <row r="12" spans="1:9" ht="20.149999999999999" customHeight="1" x14ac:dyDescent="0.4">
      <c r="B12" s="112">
        <f t="shared" ca="1" si="0"/>
        <v>45636</v>
      </c>
      <c r="C12" s="98">
        <v>0.66666666666666663</v>
      </c>
      <c r="D12" s="99">
        <f t="shared" ca="1" si="1"/>
        <v>189</v>
      </c>
      <c r="E12" s="100" t="str">
        <f t="shared" ca="1" si="2"/>
        <v>Oberer Grenzwert überschritten!</v>
      </c>
      <c r="H12" s="97"/>
    </row>
    <row r="13" spans="1:9" ht="20.149999999999999" customHeight="1" x14ac:dyDescent="0.4">
      <c r="B13" s="113">
        <f t="shared" ca="1" si="0"/>
        <v>45362</v>
      </c>
      <c r="C13" s="101">
        <v>0.29166666666666669</v>
      </c>
      <c r="D13" s="102">
        <f t="shared" ca="1" si="1"/>
        <v>172</v>
      </c>
      <c r="E13" s="103" t="str">
        <f t="shared" ca="1" si="2"/>
        <v>Oberer Grenzwert überschritten!</v>
      </c>
      <c r="H13" s="97"/>
    </row>
    <row r="14" spans="1:9" ht="20.149999999999999" customHeight="1" x14ac:dyDescent="0.4">
      <c r="B14" s="112">
        <f t="shared" ca="1" si="0"/>
        <v>45380</v>
      </c>
      <c r="C14" s="98">
        <v>0.58333333333333337</v>
      </c>
      <c r="D14" s="99">
        <f t="shared" ca="1" si="1"/>
        <v>150</v>
      </c>
      <c r="E14" s="100" t="str">
        <f t="shared" ca="1" si="2"/>
        <v/>
      </c>
      <c r="H14" s="97"/>
    </row>
    <row r="15" spans="1:9" ht="20.149999999999999" customHeight="1" x14ac:dyDescent="0.4">
      <c r="B15" s="113">
        <f t="shared" ca="1" si="0"/>
        <v>45302</v>
      </c>
      <c r="C15" s="101">
        <v>0.375</v>
      </c>
      <c r="D15" s="102">
        <f t="shared" ca="1" si="1"/>
        <v>115</v>
      </c>
      <c r="E15" s="103" t="str">
        <f t="shared" ca="1" si="2"/>
        <v/>
      </c>
      <c r="H15" s="97"/>
    </row>
    <row r="16" spans="1:9" ht="20.149999999999999" customHeight="1" x14ac:dyDescent="0.4">
      <c r="B16" s="112">
        <f t="shared" ca="1" si="0"/>
        <v>45400</v>
      </c>
      <c r="C16" s="98">
        <v>0.625</v>
      </c>
      <c r="D16" s="99">
        <f t="shared" ca="1" si="1"/>
        <v>152</v>
      </c>
      <c r="E16" s="100" t="str">
        <f t="shared" ca="1" si="2"/>
        <v/>
      </c>
      <c r="H16" s="97"/>
    </row>
    <row r="17" spans="2:8" ht="20.149999999999999" customHeight="1" x14ac:dyDescent="0.4">
      <c r="B17" s="113">
        <f t="shared" ca="1" si="0"/>
        <v>45524</v>
      </c>
      <c r="C17" s="101">
        <v>0.41666666666666669</v>
      </c>
      <c r="D17" s="102">
        <f t="shared" ca="1" si="1"/>
        <v>161</v>
      </c>
      <c r="E17" s="103" t="str">
        <f t="shared" ca="1" si="2"/>
        <v>Oberer Grenzwert überschritten!</v>
      </c>
      <c r="H17" s="97"/>
    </row>
    <row r="18" spans="2:8" ht="20.149999999999999" customHeight="1" x14ac:dyDescent="0.4">
      <c r="B18" s="112">
        <f t="shared" ca="1" si="0"/>
        <v>45546</v>
      </c>
      <c r="C18" s="98">
        <v>0.70833333333333337</v>
      </c>
      <c r="D18" s="99">
        <f t="shared" ca="1" si="1"/>
        <v>84</v>
      </c>
      <c r="E18" s="100" t="str">
        <f t="shared" ca="1" si="2"/>
        <v>unterer Grenzwert unterschritten!</v>
      </c>
      <c r="H18" s="97"/>
    </row>
    <row r="19" spans="2:8" ht="20.149999999999999" customHeight="1" x14ac:dyDescent="0.4">
      <c r="B19" s="113">
        <f t="shared" ca="1" si="0"/>
        <v>45508</v>
      </c>
      <c r="C19" s="101">
        <v>0.29166666666666669</v>
      </c>
      <c r="D19" s="102">
        <f t="shared" ca="1" si="1"/>
        <v>137</v>
      </c>
      <c r="E19" s="103" t="str">
        <f t="shared" ca="1" si="2"/>
        <v/>
      </c>
      <c r="H19" s="97"/>
    </row>
    <row r="20" spans="2:8" ht="20.149999999999999" customHeight="1" x14ac:dyDescent="0.4">
      <c r="B20" s="112">
        <f t="shared" ca="1" si="0"/>
        <v>45439</v>
      </c>
      <c r="C20" s="98">
        <v>0.91666666666666663</v>
      </c>
      <c r="D20" s="99">
        <f t="shared" ca="1" si="1"/>
        <v>155</v>
      </c>
      <c r="E20" s="100" t="str">
        <f t="shared" ca="1" si="2"/>
        <v/>
      </c>
      <c r="H20" s="97"/>
    </row>
    <row r="21" spans="2:8" ht="20.149999999999999" customHeight="1" x14ac:dyDescent="0.4">
      <c r="B21" s="113">
        <f t="shared" ca="1" si="0"/>
        <v>45314</v>
      </c>
      <c r="C21" s="101">
        <v>0.33333333333333331</v>
      </c>
      <c r="D21" s="102">
        <f t="shared" ca="1" si="1"/>
        <v>157</v>
      </c>
      <c r="E21" s="103" t="str">
        <f t="shared" ca="1" si="2"/>
        <v/>
      </c>
      <c r="H21" s="97"/>
    </row>
    <row r="22" spans="2:8" ht="20.149999999999999" customHeight="1" x14ac:dyDescent="0.4">
      <c r="B22" s="112">
        <f t="shared" ca="1" si="0"/>
        <v>45397</v>
      </c>
      <c r="C22" s="98">
        <v>0.58333333333333337</v>
      </c>
      <c r="D22" s="99">
        <f t="shared" ca="1" si="1"/>
        <v>124</v>
      </c>
      <c r="E22" s="100" t="str">
        <f t="shared" ca="1" si="2"/>
        <v/>
      </c>
      <c r="H22" s="97"/>
    </row>
    <row r="23" spans="2:8" ht="20.149999999999999" customHeight="1" x14ac:dyDescent="0.4">
      <c r="B23" s="113">
        <f t="shared" ca="1" si="0"/>
        <v>45323</v>
      </c>
      <c r="C23" s="101">
        <v>0.29166666666666669</v>
      </c>
      <c r="D23" s="102">
        <f t="shared" ca="1" si="1"/>
        <v>97</v>
      </c>
      <c r="E23" s="103" t="str">
        <f t="shared" ca="1" si="2"/>
        <v/>
      </c>
      <c r="H23" s="97"/>
    </row>
    <row r="24" spans="2:8" ht="20.149999999999999" customHeight="1" x14ac:dyDescent="0.4">
      <c r="B24" s="112">
        <f t="shared" ca="1" si="0"/>
        <v>45342</v>
      </c>
      <c r="C24" s="98">
        <v>0.75</v>
      </c>
      <c r="D24" s="99">
        <f t="shared" ca="1" si="1"/>
        <v>159</v>
      </c>
      <c r="E24" s="100" t="str">
        <f t="shared" ca="1" si="2"/>
        <v/>
      </c>
      <c r="H24" s="97"/>
    </row>
    <row r="25" spans="2:8" ht="20.149999999999999" customHeight="1" x14ac:dyDescent="0.4">
      <c r="B25" s="113">
        <f t="shared" ca="1" si="0"/>
        <v>45631</v>
      </c>
      <c r="C25" s="101">
        <v>0.33333333333333331</v>
      </c>
      <c r="D25" s="102">
        <f t="shared" ca="1" si="1"/>
        <v>122</v>
      </c>
      <c r="E25" s="103" t="str">
        <f t="shared" ca="1" si="2"/>
        <v/>
      </c>
      <c r="H25" s="97"/>
    </row>
    <row r="26" spans="2:8" ht="20.149999999999999" customHeight="1" x14ac:dyDescent="0.4">
      <c r="B26" s="112">
        <f t="shared" ca="1" si="0"/>
        <v>45562</v>
      </c>
      <c r="C26" s="98">
        <v>0.66666666666666663</v>
      </c>
      <c r="D26" s="99">
        <f t="shared" ca="1" si="1"/>
        <v>149</v>
      </c>
      <c r="E26" s="100" t="str">
        <f t="shared" ca="1" si="2"/>
        <v/>
      </c>
      <c r="H26" s="97"/>
    </row>
    <row r="27" spans="2:8" ht="20.149999999999999" customHeight="1" x14ac:dyDescent="0.4">
      <c r="B27" s="113">
        <f t="shared" ca="1" si="0"/>
        <v>45610</v>
      </c>
      <c r="C27" s="101">
        <v>0.29166666666666669</v>
      </c>
      <c r="D27" s="102">
        <f t="shared" ca="1" si="1"/>
        <v>81</v>
      </c>
      <c r="E27" s="103" t="str">
        <f t="shared" ca="1" si="2"/>
        <v>unterer Grenzwert unterschritten!</v>
      </c>
      <c r="H27" s="97"/>
    </row>
    <row r="28" spans="2:8" ht="20.149999999999999" customHeight="1" x14ac:dyDescent="0.4">
      <c r="B28" s="112">
        <f t="shared" ca="1" si="0"/>
        <v>45466</v>
      </c>
      <c r="C28" s="98">
        <v>0.83333333333333337</v>
      </c>
      <c r="D28" s="99">
        <f t="shared" ca="1" si="1"/>
        <v>131</v>
      </c>
      <c r="E28" s="100" t="str">
        <f t="shared" ca="1" si="2"/>
        <v/>
      </c>
      <c r="H28" s="97"/>
    </row>
    <row r="29" spans="2:8" ht="20.149999999999999" customHeight="1" x14ac:dyDescent="0.4">
      <c r="B29" s="113">
        <f t="shared" ca="1" si="0"/>
        <v>45523</v>
      </c>
      <c r="C29" s="101">
        <v>0.41666666666666669</v>
      </c>
      <c r="D29" s="102">
        <f t="shared" ca="1" si="1"/>
        <v>93</v>
      </c>
      <c r="E29" s="103" t="str">
        <f t="shared" ca="1" si="2"/>
        <v/>
      </c>
    </row>
    <row r="30" spans="2:8" ht="20.149999999999999" customHeight="1" x14ac:dyDescent="0.4">
      <c r="B30" s="112">
        <f t="shared" ca="1" si="0"/>
        <v>45373</v>
      </c>
      <c r="C30" s="98">
        <v>0.70833333333333337</v>
      </c>
      <c r="D30" s="99">
        <f t="shared" ca="1" si="1"/>
        <v>163</v>
      </c>
      <c r="E30" s="100" t="str">
        <f t="shared" ca="1" si="2"/>
        <v>Oberer Grenzwert überschritten!</v>
      </c>
    </row>
    <row r="31" spans="2:8" ht="20.149999999999999" customHeight="1" x14ac:dyDescent="0.4">
      <c r="B31" s="113">
        <f t="shared" ca="1" si="0"/>
        <v>45313</v>
      </c>
      <c r="C31" s="101">
        <v>0.29166666666666669</v>
      </c>
      <c r="D31" s="102">
        <f t="shared" ca="1" si="1"/>
        <v>145</v>
      </c>
      <c r="E31" s="103" t="str">
        <f t="shared" ca="1" si="2"/>
        <v/>
      </c>
    </row>
    <row r="32" spans="2:8" ht="20.149999999999999" customHeight="1" x14ac:dyDescent="0.4">
      <c r="B32" s="112">
        <f t="shared" ca="1" si="0"/>
        <v>45294</v>
      </c>
      <c r="C32" s="98">
        <v>0.75</v>
      </c>
      <c r="D32" s="99">
        <f t="shared" ca="1" si="1"/>
        <v>174</v>
      </c>
      <c r="E32" s="100" t="str">
        <f t="shared" ca="1" si="2"/>
        <v>Oberer Grenzwert überschritten!</v>
      </c>
    </row>
    <row r="33" spans="2:5" ht="20.149999999999999" customHeight="1" x14ac:dyDescent="0.4">
      <c r="B33" s="113">
        <f t="shared" ca="1" si="0"/>
        <v>45501</v>
      </c>
      <c r="C33" s="101">
        <v>0.45833333333333331</v>
      </c>
      <c r="D33" s="102">
        <f t="shared" ca="1" si="1"/>
        <v>144</v>
      </c>
      <c r="E33" s="103" t="str">
        <f t="shared" ca="1" si="2"/>
        <v/>
      </c>
    </row>
    <row r="34" spans="2:5" ht="20.149999999999999" customHeight="1" x14ac:dyDescent="0.4">
      <c r="B34" s="112">
        <f t="shared" ca="1" si="0"/>
        <v>45544</v>
      </c>
      <c r="C34" s="98">
        <v>0.79166666666666663</v>
      </c>
      <c r="D34" s="99">
        <f t="shared" ca="1" si="1"/>
        <v>175</v>
      </c>
      <c r="E34" s="100" t="str">
        <f t="shared" ca="1" si="2"/>
        <v>Oberer Grenzwert überschritten!</v>
      </c>
    </row>
    <row r="35" spans="2:5" ht="20.149999999999999" customHeight="1" x14ac:dyDescent="0.4">
      <c r="B35" s="113">
        <f t="shared" ca="1" si="0"/>
        <v>45567</v>
      </c>
      <c r="C35" s="101">
        <v>0.29166666666666669</v>
      </c>
      <c r="D35" s="102">
        <f t="shared" ca="1" si="1"/>
        <v>74</v>
      </c>
      <c r="E35" s="103" t="str">
        <f t="shared" ca="1" si="2"/>
        <v>unterer Grenzwert unterschritten!</v>
      </c>
    </row>
    <row r="36" spans="2:5" ht="20.149999999999999" customHeight="1" x14ac:dyDescent="0.4">
      <c r="B36" s="112">
        <f t="shared" ca="1" si="0"/>
        <v>45439</v>
      </c>
      <c r="C36" s="98">
        <v>0.75</v>
      </c>
      <c r="D36" s="99">
        <f t="shared" ca="1" si="1"/>
        <v>76</v>
      </c>
      <c r="E36" s="100" t="str">
        <f t="shared" ca="1" si="2"/>
        <v>unterer Grenzwert unterschritten!</v>
      </c>
    </row>
    <row r="37" spans="2:5" ht="20.149999999999999" customHeight="1" x14ac:dyDescent="0.4">
      <c r="B37" s="113">
        <f t="shared" ca="1" si="0"/>
        <v>45585</v>
      </c>
      <c r="C37" s="101">
        <v>0.33333333333333331</v>
      </c>
      <c r="D37" s="102">
        <f t="shared" ca="1" si="1"/>
        <v>115</v>
      </c>
      <c r="E37" s="103" t="str">
        <f t="shared" ca="1" si="2"/>
        <v/>
      </c>
    </row>
    <row r="38" spans="2:5" ht="20.149999999999999" customHeight="1" x14ac:dyDescent="0.4">
      <c r="B38" s="112">
        <f t="shared" ca="1" si="0"/>
        <v>45468</v>
      </c>
      <c r="C38" s="98">
        <v>0.79166666666666663</v>
      </c>
      <c r="D38" s="99">
        <f t="shared" ca="1" si="1"/>
        <v>130</v>
      </c>
      <c r="E38" s="100" t="str">
        <f t="shared" ca="1" si="2"/>
        <v/>
      </c>
    </row>
    <row r="39" spans="2:5" ht="20.149999999999999" customHeight="1" x14ac:dyDescent="0.4">
      <c r="B39" s="113">
        <f t="shared" ca="1" si="0"/>
        <v>45398</v>
      </c>
      <c r="C39" s="101">
        <v>0.5</v>
      </c>
      <c r="D39" s="102">
        <f t="shared" ca="1" si="1"/>
        <v>95</v>
      </c>
      <c r="E39" s="103" t="str">
        <f t="shared" ca="1" si="2"/>
        <v/>
      </c>
    </row>
    <row r="40" spans="2:5" ht="20.149999999999999" customHeight="1" x14ac:dyDescent="0.4">
      <c r="B40" s="112">
        <f t="shared" ca="1" si="0"/>
        <v>45315</v>
      </c>
      <c r="C40" s="98">
        <v>0.54166666666666663</v>
      </c>
      <c r="D40" s="99">
        <f t="shared" ca="1" si="1"/>
        <v>91</v>
      </c>
      <c r="E40" s="100" t="str">
        <f t="shared" ca="1" si="2"/>
        <v/>
      </c>
    </row>
    <row r="41" spans="2:5" ht="20.149999999999999" customHeight="1" x14ac:dyDescent="0.4">
      <c r="B41" s="113">
        <f t="shared" ca="1" si="0"/>
        <v>45483</v>
      </c>
      <c r="C41" s="101">
        <v>0.29166666666666669</v>
      </c>
      <c r="D41" s="102">
        <f t="shared" ca="1" si="1"/>
        <v>122</v>
      </c>
      <c r="E41" s="103" t="str">
        <f t="shared" ca="1" si="2"/>
        <v/>
      </c>
    </row>
    <row r="42" spans="2:5" ht="20.149999999999999" customHeight="1" x14ac:dyDescent="0.4">
      <c r="B42" s="112">
        <f t="shared" ca="1" si="0"/>
        <v>45567</v>
      </c>
      <c r="C42" s="98">
        <v>0.625</v>
      </c>
      <c r="D42" s="99">
        <f t="shared" ca="1" si="1"/>
        <v>104</v>
      </c>
      <c r="E42" s="100" t="str">
        <f t="shared" ca="1" si="2"/>
        <v/>
      </c>
    </row>
    <row r="43" spans="2:5" ht="20.149999999999999" customHeight="1" x14ac:dyDescent="0.4">
      <c r="B43" s="113">
        <f t="shared" ca="1" si="0"/>
        <v>45524</v>
      </c>
      <c r="C43" s="101">
        <v>0.29166666666666669</v>
      </c>
      <c r="D43" s="102">
        <f t="shared" ca="1" si="1"/>
        <v>105</v>
      </c>
      <c r="E43" s="103" t="str">
        <f t="shared" ca="1" si="2"/>
        <v/>
      </c>
    </row>
    <row r="44" spans="2:5" ht="20.149999999999999" customHeight="1" x14ac:dyDescent="0.4">
      <c r="B44" s="112">
        <f t="shared" ca="1" si="0"/>
        <v>45344</v>
      </c>
      <c r="C44" s="98">
        <v>0.875</v>
      </c>
      <c r="D44" s="99">
        <f t="shared" ca="1" si="1"/>
        <v>108</v>
      </c>
      <c r="E44" s="100" t="str">
        <f t="shared" ca="1" si="2"/>
        <v/>
      </c>
    </row>
    <row r="45" spans="2:5" ht="20.149999999999999" customHeight="1" x14ac:dyDescent="0.4">
      <c r="B45" s="113">
        <f t="shared" ca="1" si="0"/>
        <v>45644</v>
      </c>
      <c r="C45" s="101">
        <v>0.5</v>
      </c>
      <c r="D45" s="102">
        <f t="shared" ca="1" si="1"/>
        <v>157</v>
      </c>
      <c r="E45" s="103" t="str">
        <f t="shared" ca="1" si="2"/>
        <v/>
      </c>
    </row>
    <row r="46" spans="2:5" ht="20.149999999999999" customHeight="1" x14ac:dyDescent="0.4">
      <c r="B46" s="112">
        <f t="shared" ca="1" si="0"/>
        <v>45473</v>
      </c>
      <c r="C46" s="98">
        <v>0.54166666666666663</v>
      </c>
      <c r="D46" s="99">
        <f t="shared" ca="1" si="1"/>
        <v>142</v>
      </c>
      <c r="E46" s="100" t="str">
        <f t="shared" ca="1" si="2"/>
        <v/>
      </c>
    </row>
    <row r="47" spans="2:5" ht="20.149999999999999" customHeight="1" x14ac:dyDescent="0.4">
      <c r="B47" s="113">
        <f t="shared" ca="1" si="0"/>
        <v>45416</v>
      </c>
      <c r="C47" s="101">
        <v>0.29166666666666669</v>
      </c>
      <c r="D47" s="102">
        <f t="shared" ca="1" si="1"/>
        <v>109</v>
      </c>
      <c r="E47" s="103" t="str">
        <f t="shared" ca="1" si="2"/>
        <v/>
      </c>
    </row>
    <row r="48" spans="2:5" ht="20.149999999999999" customHeight="1" x14ac:dyDescent="0.4">
      <c r="B48" s="114">
        <f t="shared" ca="1" si="0"/>
        <v>45617</v>
      </c>
      <c r="C48" s="104">
        <v>0.79166666666666663</v>
      </c>
      <c r="D48" s="105">
        <f t="shared" ca="1" si="1"/>
        <v>99</v>
      </c>
      <c r="E48" s="106" t="str">
        <f t="shared" ca="1" si="2"/>
        <v/>
      </c>
    </row>
  </sheetData>
  <mergeCells count="1">
    <mergeCell ref="B2:I2"/>
  </mergeCells>
  <pageMargins left="0.7" right="0.7" top="0.78740157499999996" bottom="0.78740157499999996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CCE661-0B8F-4860-8220-176B9B302A9E}">
  <sheetPr codeName="Tabelle3"/>
  <dimension ref="A1:G29"/>
  <sheetViews>
    <sheetView zoomScale="120" zoomScaleNormal="120" workbookViewId="0">
      <selection activeCell="B3" sqref="B3"/>
    </sheetView>
  </sheetViews>
  <sheetFormatPr baseColWidth="10" defaultColWidth="11.4609375" defaultRowHeight="12.9" x14ac:dyDescent="0.35"/>
  <cols>
    <col min="1" max="1" width="16" style="2" customWidth="1"/>
    <col min="2" max="2" width="12.765625" style="2" customWidth="1"/>
    <col min="3" max="4" width="11.4609375" style="2"/>
    <col min="5" max="5" width="16.07421875" style="2" customWidth="1"/>
    <col min="6" max="7" width="16.3046875" style="2" customWidth="1"/>
    <col min="8" max="8" width="7.4609375" style="2" customWidth="1"/>
    <col min="9" max="16384" width="11.4609375" style="2"/>
  </cols>
  <sheetData>
    <row r="1" spans="1:7" ht="11.6" customHeight="1" x14ac:dyDescent="0.35"/>
    <row r="2" spans="1:7" ht="18.45" x14ac:dyDescent="0.35">
      <c r="C2" s="120" t="s">
        <v>14</v>
      </c>
      <c r="D2" s="120"/>
      <c r="E2" s="120"/>
      <c r="F2" s="120"/>
      <c r="G2" s="120"/>
    </row>
    <row r="3" spans="1:7" ht="24.65" customHeight="1" x14ac:dyDescent="0.35"/>
    <row r="5" spans="1:7" ht="14.6" x14ac:dyDescent="0.35">
      <c r="A5" s="24" t="s">
        <v>16</v>
      </c>
      <c r="B5" s="84">
        <v>85</v>
      </c>
    </row>
    <row r="6" spans="1:7" ht="14.6" x14ac:dyDescent="0.35">
      <c r="A6" s="24" t="s">
        <v>17</v>
      </c>
      <c r="B6" s="25">
        <v>0.2</v>
      </c>
    </row>
    <row r="7" spans="1:7" ht="30.65" customHeight="1" x14ac:dyDescent="0.35">
      <c r="A7" s="23" t="s">
        <v>18</v>
      </c>
      <c r="B7" s="85">
        <v>3</v>
      </c>
    </row>
    <row r="10" spans="1:7" ht="17.399999999999999" customHeight="1" x14ac:dyDescent="0.35">
      <c r="A10" s="12" t="s">
        <v>19</v>
      </c>
      <c r="B10" s="12" t="s">
        <v>20</v>
      </c>
      <c r="C10" s="7" t="s">
        <v>21</v>
      </c>
      <c r="D10" s="12" t="s">
        <v>0</v>
      </c>
      <c r="E10" s="12" t="s">
        <v>22</v>
      </c>
      <c r="F10" s="6" t="s">
        <v>41</v>
      </c>
      <c r="G10" s="6" t="s">
        <v>42</v>
      </c>
    </row>
    <row r="11" spans="1:7" x14ac:dyDescent="0.35">
      <c r="A11" s="5" t="s">
        <v>23</v>
      </c>
      <c r="B11" s="26">
        <v>243</v>
      </c>
      <c r="C11" s="75">
        <v>3</v>
      </c>
      <c r="D11" s="27">
        <v>21590</v>
      </c>
      <c r="E11" s="27">
        <v>88.847736625514401</v>
      </c>
      <c r="F11" s="8"/>
      <c r="G11" s="115"/>
    </row>
    <row r="12" spans="1:7" x14ac:dyDescent="0.35">
      <c r="A12" s="5" t="s">
        <v>24</v>
      </c>
      <c r="B12" s="26">
        <v>430</v>
      </c>
      <c r="C12" s="75">
        <v>1</v>
      </c>
      <c r="D12" s="27">
        <v>40590</v>
      </c>
      <c r="E12" s="27">
        <v>94.395348837209298</v>
      </c>
      <c r="F12" s="8"/>
      <c r="G12" s="115"/>
    </row>
    <row r="13" spans="1:7" x14ac:dyDescent="0.35">
      <c r="A13" s="5" t="s">
        <v>25</v>
      </c>
      <c r="B13" s="26">
        <v>293</v>
      </c>
      <c r="C13" s="75">
        <v>5</v>
      </c>
      <c r="D13" s="27">
        <v>29391</v>
      </c>
      <c r="E13" s="27">
        <v>100.31058020477816</v>
      </c>
      <c r="F13" s="8"/>
      <c r="G13" s="115"/>
    </row>
    <row r="14" spans="1:7" x14ac:dyDescent="0.35">
      <c r="A14" s="5" t="s">
        <v>26</v>
      </c>
      <c r="B14" s="26">
        <v>210</v>
      </c>
      <c r="C14" s="75">
        <v>3</v>
      </c>
      <c r="D14" s="27">
        <v>5890</v>
      </c>
      <c r="E14" s="27">
        <v>28.047619047619047</v>
      </c>
      <c r="F14" s="8"/>
      <c r="G14" s="115"/>
    </row>
    <row r="15" spans="1:7" x14ac:dyDescent="0.35">
      <c r="A15" s="5" t="s">
        <v>27</v>
      </c>
      <c r="B15" s="26">
        <v>201</v>
      </c>
      <c r="C15" s="75">
        <v>1</v>
      </c>
      <c r="D15" s="27">
        <v>15340</v>
      </c>
      <c r="E15" s="27">
        <v>76.318407960199011</v>
      </c>
      <c r="F15" s="8"/>
      <c r="G15" s="115"/>
    </row>
    <row r="16" spans="1:7" x14ac:dyDescent="0.35">
      <c r="A16" s="5" t="s">
        <v>28</v>
      </c>
      <c r="B16" s="26">
        <v>359</v>
      </c>
      <c r="C16" s="75">
        <v>3</v>
      </c>
      <c r="D16" s="27">
        <v>17900</v>
      </c>
      <c r="E16" s="27">
        <v>49.860724233983284</v>
      </c>
      <c r="F16" s="8"/>
      <c r="G16" s="115"/>
    </row>
    <row r="17" spans="1:7" x14ac:dyDescent="0.35">
      <c r="A17" s="5" t="s">
        <v>29</v>
      </c>
      <c r="B17" s="26">
        <v>281</v>
      </c>
      <c r="C17" s="75">
        <v>4</v>
      </c>
      <c r="D17" s="27">
        <v>33456</v>
      </c>
      <c r="E17" s="27">
        <v>119.06049822064057</v>
      </c>
      <c r="F17" s="8"/>
      <c r="G17" s="115"/>
    </row>
    <row r="18" spans="1:7" x14ac:dyDescent="0.35">
      <c r="A18" s="5" t="s">
        <v>30</v>
      </c>
      <c r="B18" s="26">
        <v>233</v>
      </c>
      <c r="C18" s="75">
        <v>3</v>
      </c>
      <c r="D18" s="27">
        <v>12001</v>
      </c>
      <c r="E18" s="27">
        <v>51.506437768240346</v>
      </c>
      <c r="F18" s="8"/>
      <c r="G18" s="115"/>
    </row>
    <row r="19" spans="1:7" x14ac:dyDescent="0.35">
      <c r="A19" s="5" t="s">
        <v>31</v>
      </c>
      <c r="B19" s="26">
        <v>253</v>
      </c>
      <c r="C19" s="75">
        <v>3</v>
      </c>
      <c r="D19" s="27">
        <v>25387</v>
      </c>
      <c r="E19" s="27">
        <v>100.34387351778656</v>
      </c>
      <c r="F19" s="8"/>
      <c r="G19" s="115"/>
    </row>
    <row r="20" spans="1:7" x14ac:dyDescent="0.35">
      <c r="A20" s="5" t="s">
        <v>32</v>
      </c>
      <c r="B20" s="26">
        <v>298</v>
      </c>
      <c r="C20" s="75">
        <v>2</v>
      </c>
      <c r="D20" s="27">
        <v>29900</v>
      </c>
      <c r="E20" s="27">
        <v>100.33557046979865</v>
      </c>
      <c r="F20" s="8"/>
      <c r="G20" s="115"/>
    </row>
    <row r="21" spans="1:7" x14ac:dyDescent="0.35">
      <c r="A21" s="5" t="s">
        <v>33</v>
      </c>
      <c r="B21" s="26">
        <v>345</v>
      </c>
      <c r="C21" s="75">
        <v>3</v>
      </c>
      <c r="D21" s="27">
        <v>12932</v>
      </c>
      <c r="E21" s="27">
        <v>37.484057971014494</v>
      </c>
      <c r="F21" s="8"/>
      <c r="G21" s="115"/>
    </row>
    <row r="22" spans="1:7" x14ac:dyDescent="0.35">
      <c r="A22" s="5" t="s">
        <v>34</v>
      </c>
      <c r="B22" s="26">
        <v>338</v>
      </c>
      <c r="C22" s="75">
        <v>5</v>
      </c>
      <c r="D22" s="27">
        <v>14768</v>
      </c>
      <c r="E22" s="27">
        <v>43.692307692307693</v>
      </c>
      <c r="F22" s="8"/>
      <c r="G22" s="115"/>
    </row>
    <row r="23" spans="1:7" x14ac:dyDescent="0.35">
      <c r="A23" s="5" t="s">
        <v>35</v>
      </c>
      <c r="B23" s="26">
        <v>340</v>
      </c>
      <c r="C23" s="75">
        <v>4</v>
      </c>
      <c r="D23" s="27">
        <v>40505</v>
      </c>
      <c r="E23" s="27">
        <v>119.13235294117646</v>
      </c>
      <c r="F23" s="8"/>
      <c r="G23" s="115"/>
    </row>
    <row r="24" spans="1:7" x14ac:dyDescent="0.35">
      <c r="A24" s="5" t="s">
        <v>36</v>
      </c>
      <c r="B24" s="26">
        <v>312</v>
      </c>
      <c r="C24" s="75">
        <v>3</v>
      </c>
      <c r="D24" s="27">
        <v>15450</v>
      </c>
      <c r="E24" s="27">
        <v>49.519230769230766</v>
      </c>
      <c r="F24" s="8"/>
      <c r="G24" s="115"/>
    </row>
    <row r="25" spans="1:7" x14ac:dyDescent="0.35">
      <c r="A25" s="5" t="s">
        <v>37</v>
      </c>
      <c r="B25" s="26">
        <v>378</v>
      </c>
      <c r="C25" s="75">
        <v>3</v>
      </c>
      <c r="D25" s="27">
        <v>23221</v>
      </c>
      <c r="E25" s="27">
        <v>61.43121693121693</v>
      </c>
      <c r="F25" s="8"/>
      <c r="G25" s="115"/>
    </row>
    <row r="26" spans="1:7" x14ac:dyDescent="0.35">
      <c r="A26" s="5" t="s">
        <v>38</v>
      </c>
      <c r="B26" s="26">
        <v>132</v>
      </c>
      <c r="C26" s="75">
        <v>2</v>
      </c>
      <c r="D26" s="27">
        <v>9800</v>
      </c>
      <c r="E26" s="27">
        <v>74.242424242424249</v>
      </c>
      <c r="F26" s="8"/>
      <c r="G26" s="115"/>
    </row>
    <row r="27" spans="1:7" x14ac:dyDescent="0.35">
      <c r="A27" s="5" t="s">
        <v>39</v>
      </c>
      <c r="B27" s="26">
        <v>418</v>
      </c>
      <c r="C27" s="75">
        <v>5</v>
      </c>
      <c r="D27" s="27">
        <v>36700</v>
      </c>
      <c r="E27" s="27">
        <v>87.799043062200951</v>
      </c>
      <c r="F27" s="8"/>
      <c r="G27" s="115"/>
    </row>
    <row r="28" spans="1:7" x14ac:dyDescent="0.35">
      <c r="A28" s="5" t="s">
        <v>40</v>
      </c>
      <c r="B28" s="26">
        <v>163</v>
      </c>
      <c r="C28" s="75">
        <v>3</v>
      </c>
      <c r="D28" s="27">
        <v>9100</v>
      </c>
      <c r="E28" s="27">
        <v>55.828220858895705</v>
      </c>
      <c r="F28" s="8"/>
      <c r="G28" s="115"/>
    </row>
    <row r="29" spans="1:7" x14ac:dyDescent="0.35">
      <c r="G29" s="116"/>
    </row>
  </sheetData>
  <mergeCells count="1">
    <mergeCell ref="C2:G2"/>
  </mergeCells>
  <dataValidations count="1">
    <dataValidation type="whole" allowBlank="1" showInputMessage="1" showErrorMessage="1" promptTitle="Bitte einen Wert von 1 - 5" prompt="Nur ganzzhalige Werte eingeben, bitte!" sqref="B7" xr:uid="{E0FCF746-D9C1-4537-97E5-87D08D7F9321}">
      <formula1>1</formula1>
      <formula2>5</formula2>
    </dataValidation>
  </dataValidations>
  <printOptions horizontalCentered="1" gridLines="1" gridLinesSet="0"/>
  <pageMargins left="0.78740157480314965" right="0.78740157480314965" top="0.98425196850393704" bottom="0.98425196850393704" header="0.51181102362204722" footer="0.51181102362204722"/>
  <pageSetup paperSize="9" scale="155" orientation="portrait" horizontalDpi="4294967292" verticalDpi="0" r:id="rId1"/>
  <headerFooter alignWithMargins="0">
    <oddHeader>&amp;LAndré Kursch&amp;CSANA</oddHeader>
    <oddFooter>&amp;CSANA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9C8163-8ECC-45DF-A18F-94D69FE645A9}">
  <dimension ref="A1:G28"/>
  <sheetViews>
    <sheetView zoomScale="120" zoomScaleNormal="120" workbookViewId="0">
      <selection activeCell="B3" sqref="B3"/>
    </sheetView>
  </sheetViews>
  <sheetFormatPr baseColWidth="10" defaultColWidth="11.4609375" defaultRowHeight="12.9" x14ac:dyDescent="0.35"/>
  <cols>
    <col min="1" max="1" width="16" style="2" customWidth="1"/>
    <col min="2" max="2" width="12.765625" style="2" customWidth="1"/>
    <col min="3" max="4" width="11.4609375" style="2"/>
    <col min="5" max="5" width="16.07421875" style="2" customWidth="1"/>
    <col min="6" max="7" width="16.3046875" style="2" customWidth="1"/>
    <col min="8" max="8" width="7.4609375" style="2" customWidth="1"/>
    <col min="9" max="16384" width="11.4609375" style="2"/>
  </cols>
  <sheetData>
    <row r="1" spans="1:7" ht="11.6" customHeight="1" x14ac:dyDescent="0.35"/>
    <row r="2" spans="1:7" ht="18.45" x14ac:dyDescent="0.35">
      <c r="C2" s="120" t="s">
        <v>14</v>
      </c>
      <c r="D2" s="120"/>
      <c r="E2" s="120"/>
      <c r="F2" s="120"/>
      <c r="G2" s="120"/>
    </row>
    <row r="3" spans="1:7" ht="24.65" customHeight="1" x14ac:dyDescent="0.35"/>
    <row r="4" spans="1:7" ht="15.9" x14ac:dyDescent="0.35">
      <c r="E4" s="86" t="s">
        <v>98</v>
      </c>
    </row>
    <row r="5" spans="1:7" ht="14.6" x14ac:dyDescent="0.35">
      <c r="A5" s="24" t="s">
        <v>16</v>
      </c>
      <c r="B5" s="84">
        <v>85</v>
      </c>
    </row>
    <row r="6" spans="1:7" ht="14.6" x14ac:dyDescent="0.35">
      <c r="A6" s="24" t="s">
        <v>17</v>
      </c>
      <c r="B6" s="25">
        <v>0.2</v>
      </c>
    </row>
    <row r="7" spans="1:7" ht="30.65" customHeight="1" x14ac:dyDescent="0.35">
      <c r="A7" s="23" t="s">
        <v>18</v>
      </c>
      <c r="B7" s="85">
        <v>3</v>
      </c>
    </row>
    <row r="10" spans="1:7" ht="17.399999999999999" customHeight="1" x14ac:dyDescent="0.35">
      <c r="A10" s="12" t="s">
        <v>19</v>
      </c>
      <c r="B10" s="12" t="s">
        <v>20</v>
      </c>
      <c r="C10" s="7" t="s">
        <v>21</v>
      </c>
      <c r="D10" s="12" t="s">
        <v>0</v>
      </c>
      <c r="E10" s="12" t="s">
        <v>22</v>
      </c>
      <c r="F10" s="6" t="s">
        <v>41</v>
      </c>
      <c r="G10" s="6" t="s">
        <v>42</v>
      </c>
    </row>
    <row r="11" spans="1:7" x14ac:dyDescent="0.35">
      <c r="A11" s="5" t="s">
        <v>23</v>
      </c>
      <c r="B11" s="26">
        <v>243</v>
      </c>
      <c r="C11" s="75">
        <v>3</v>
      </c>
      <c r="D11" s="27">
        <v>21590</v>
      </c>
      <c r="E11" s="27">
        <v>88.847736625514401</v>
      </c>
      <c r="F11" s="8" t="b">
        <f>AND(E11&gt;$B$5,C11&gt;=$B$7)</f>
        <v>1</v>
      </c>
      <c r="G11" s="115">
        <f>IF(AND(E11&gt;$B$5,C11&gt;=$B$7),D11*$B$6,0)</f>
        <v>4318</v>
      </c>
    </row>
    <row r="12" spans="1:7" x14ac:dyDescent="0.35">
      <c r="A12" s="5" t="s">
        <v>24</v>
      </c>
      <c r="B12" s="26">
        <v>430</v>
      </c>
      <c r="C12" s="75">
        <v>1</v>
      </c>
      <c r="D12" s="27">
        <v>40590</v>
      </c>
      <c r="E12" s="27">
        <v>94.395348837209298</v>
      </c>
      <c r="F12" s="8" t="b">
        <f t="shared" ref="F12:F28" si="0">AND(E12&gt;$B$5,C12&gt;=$B$7)</f>
        <v>0</v>
      </c>
      <c r="G12" s="115">
        <f t="shared" ref="G12:G28" si="1">IF(AND(E12&gt;$B$5,C12&gt;=$B$7),D12*$B$6,0)</f>
        <v>0</v>
      </c>
    </row>
    <row r="13" spans="1:7" x14ac:dyDescent="0.35">
      <c r="A13" s="5" t="s">
        <v>25</v>
      </c>
      <c r="B13" s="26">
        <v>293</v>
      </c>
      <c r="C13" s="75">
        <v>5</v>
      </c>
      <c r="D13" s="27">
        <v>29391</v>
      </c>
      <c r="E13" s="27">
        <v>100.31058020477816</v>
      </c>
      <c r="F13" s="8" t="b">
        <f t="shared" si="0"/>
        <v>1</v>
      </c>
      <c r="G13" s="115">
        <f t="shared" si="1"/>
        <v>5878.2000000000007</v>
      </c>
    </row>
    <row r="14" spans="1:7" x14ac:dyDescent="0.35">
      <c r="A14" s="5" t="s">
        <v>26</v>
      </c>
      <c r="B14" s="26">
        <v>210</v>
      </c>
      <c r="C14" s="75">
        <v>3</v>
      </c>
      <c r="D14" s="27">
        <v>5890</v>
      </c>
      <c r="E14" s="27">
        <v>28.047619047619047</v>
      </c>
      <c r="F14" s="8" t="b">
        <f t="shared" si="0"/>
        <v>0</v>
      </c>
      <c r="G14" s="115">
        <f t="shared" si="1"/>
        <v>0</v>
      </c>
    </row>
    <row r="15" spans="1:7" x14ac:dyDescent="0.35">
      <c r="A15" s="5" t="s">
        <v>27</v>
      </c>
      <c r="B15" s="26">
        <v>201</v>
      </c>
      <c r="C15" s="75">
        <v>1</v>
      </c>
      <c r="D15" s="27">
        <v>15340</v>
      </c>
      <c r="E15" s="27">
        <v>76.318407960199011</v>
      </c>
      <c r="F15" s="8" t="b">
        <f t="shared" si="0"/>
        <v>0</v>
      </c>
      <c r="G15" s="115">
        <f t="shared" si="1"/>
        <v>0</v>
      </c>
    </row>
    <row r="16" spans="1:7" x14ac:dyDescent="0.35">
      <c r="A16" s="5" t="s">
        <v>28</v>
      </c>
      <c r="B16" s="26">
        <v>359</v>
      </c>
      <c r="C16" s="75">
        <v>3</v>
      </c>
      <c r="D16" s="27">
        <v>17900</v>
      </c>
      <c r="E16" s="27">
        <v>49.860724233983284</v>
      </c>
      <c r="F16" s="8" t="b">
        <f t="shared" si="0"/>
        <v>0</v>
      </c>
      <c r="G16" s="115">
        <f t="shared" si="1"/>
        <v>0</v>
      </c>
    </row>
    <row r="17" spans="1:7" x14ac:dyDescent="0.35">
      <c r="A17" s="5" t="s">
        <v>29</v>
      </c>
      <c r="B17" s="26">
        <v>281</v>
      </c>
      <c r="C17" s="75">
        <v>4</v>
      </c>
      <c r="D17" s="27">
        <v>33456</v>
      </c>
      <c r="E17" s="27">
        <v>119.06049822064057</v>
      </c>
      <c r="F17" s="8" t="b">
        <f t="shared" si="0"/>
        <v>1</v>
      </c>
      <c r="G17" s="115">
        <f t="shared" si="1"/>
        <v>6691.2000000000007</v>
      </c>
    </row>
    <row r="18" spans="1:7" x14ac:dyDescent="0.35">
      <c r="A18" s="5" t="s">
        <v>30</v>
      </c>
      <c r="B18" s="26">
        <v>233</v>
      </c>
      <c r="C18" s="75">
        <v>3</v>
      </c>
      <c r="D18" s="27">
        <v>12001</v>
      </c>
      <c r="E18" s="27">
        <v>51.506437768240346</v>
      </c>
      <c r="F18" s="8" t="b">
        <f t="shared" si="0"/>
        <v>0</v>
      </c>
      <c r="G18" s="115">
        <f t="shared" si="1"/>
        <v>0</v>
      </c>
    </row>
    <row r="19" spans="1:7" x14ac:dyDescent="0.35">
      <c r="A19" s="5" t="s">
        <v>31</v>
      </c>
      <c r="B19" s="26">
        <v>253</v>
      </c>
      <c r="C19" s="75">
        <v>3</v>
      </c>
      <c r="D19" s="27">
        <v>25387</v>
      </c>
      <c r="E19" s="27">
        <v>100.34387351778656</v>
      </c>
      <c r="F19" s="8" t="b">
        <f t="shared" si="0"/>
        <v>1</v>
      </c>
      <c r="G19" s="115">
        <f t="shared" si="1"/>
        <v>5077.4000000000005</v>
      </c>
    </row>
    <row r="20" spans="1:7" x14ac:dyDescent="0.35">
      <c r="A20" s="5" t="s">
        <v>32</v>
      </c>
      <c r="B20" s="26">
        <v>298</v>
      </c>
      <c r="C20" s="75">
        <v>2</v>
      </c>
      <c r="D20" s="27">
        <v>29900</v>
      </c>
      <c r="E20" s="27">
        <v>100.33557046979865</v>
      </c>
      <c r="F20" s="8" t="b">
        <f t="shared" si="0"/>
        <v>0</v>
      </c>
      <c r="G20" s="115">
        <f t="shared" si="1"/>
        <v>0</v>
      </c>
    </row>
    <row r="21" spans="1:7" x14ac:dyDescent="0.35">
      <c r="A21" s="5" t="s">
        <v>33</v>
      </c>
      <c r="B21" s="26">
        <v>345</v>
      </c>
      <c r="C21" s="75">
        <v>3</v>
      </c>
      <c r="D21" s="27">
        <v>12932</v>
      </c>
      <c r="E21" s="27">
        <v>37.484057971014494</v>
      </c>
      <c r="F21" s="8" t="b">
        <f t="shared" si="0"/>
        <v>0</v>
      </c>
      <c r="G21" s="115">
        <f t="shared" si="1"/>
        <v>0</v>
      </c>
    </row>
    <row r="22" spans="1:7" x14ac:dyDescent="0.35">
      <c r="A22" s="5" t="s">
        <v>34</v>
      </c>
      <c r="B22" s="26">
        <v>338</v>
      </c>
      <c r="C22" s="75">
        <v>5</v>
      </c>
      <c r="D22" s="27">
        <v>14768</v>
      </c>
      <c r="E22" s="27">
        <v>43.692307692307693</v>
      </c>
      <c r="F22" s="8" t="b">
        <f t="shared" si="0"/>
        <v>0</v>
      </c>
      <c r="G22" s="115">
        <f t="shared" si="1"/>
        <v>0</v>
      </c>
    </row>
    <row r="23" spans="1:7" x14ac:dyDescent="0.35">
      <c r="A23" s="5" t="s">
        <v>35</v>
      </c>
      <c r="B23" s="26">
        <v>340</v>
      </c>
      <c r="C23" s="75">
        <v>4</v>
      </c>
      <c r="D23" s="27">
        <v>40505</v>
      </c>
      <c r="E23" s="27">
        <v>119.13235294117646</v>
      </c>
      <c r="F23" s="8" t="b">
        <f t="shared" si="0"/>
        <v>1</v>
      </c>
      <c r="G23" s="115">
        <f t="shared" si="1"/>
        <v>8101</v>
      </c>
    </row>
    <row r="24" spans="1:7" x14ac:dyDescent="0.35">
      <c r="A24" s="5" t="s">
        <v>36</v>
      </c>
      <c r="B24" s="26">
        <v>312</v>
      </c>
      <c r="C24" s="75">
        <v>3</v>
      </c>
      <c r="D24" s="27">
        <v>15450</v>
      </c>
      <c r="E24" s="27">
        <v>49.519230769230766</v>
      </c>
      <c r="F24" s="8" t="b">
        <f t="shared" si="0"/>
        <v>0</v>
      </c>
      <c r="G24" s="115">
        <f t="shared" si="1"/>
        <v>0</v>
      </c>
    </row>
    <row r="25" spans="1:7" x14ac:dyDescent="0.35">
      <c r="A25" s="5" t="s">
        <v>37</v>
      </c>
      <c r="B25" s="26">
        <v>378</v>
      </c>
      <c r="C25" s="75">
        <v>3</v>
      </c>
      <c r="D25" s="27">
        <v>23221</v>
      </c>
      <c r="E25" s="27">
        <v>61.43121693121693</v>
      </c>
      <c r="F25" s="8" t="b">
        <f t="shared" si="0"/>
        <v>0</v>
      </c>
      <c r="G25" s="115">
        <f t="shared" si="1"/>
        <v>0</v>
      </c>
    </row>
    <row r="26" spans="1:7" x14ac:dyDescent="0.35">
      <c r="A26" s="5" t="s">
        <v>38</v>
      </c>
      <c r="B26" s="26">
        <v>132</v>
      </c>
      <c r="C26" s="75">
        <v>2</v>
      </c>
      <c r="D26" s="27">
        <v>9800</v>
      </c>
      <c r="E26" s="27">
        <v>74.242424242424249</v>
      </c>
      <c r="F26" s="8" t="b">
        <f t="shared" si="0"/>
        <v>0</v>
      </c>
      <c r="G26" s="115">
        <f t="shared" si="1"/>
        <v>0</v>
      </c>
    </row>
    <row r="27" spans="1:7" x14ac:dyDescent="0.35">
      <c r="A27" s="5" t="s">
        <v>39</v>
      </c>
      <c r="B27" s="26">
        <v>418</v>
      </c>
      <c r="C27" s="75">
        <v>5</v>
      </c>
      <c r="D27" s="27">
        <v>36700</v>
      </c>
      <c r="E27" s="27">
        <v>87.799043062200951</v>
      </c>
      <c r="F27" s="8" t="b">
        <f t="shared" si="0"/>
        <v>1</v>
      </c>
      <c r="G27" s="115">
        <f t="shared" si="1"/>
        <v>7340</v>
      </c>
    </row>
    <row r="28" spans="1:7" x14ac:dyDescent="0.35">
      <c r="A28" s="5" t="s">
        <v>40</v>
      </c>
      <c r="B28" s="26">
        <v>163</v>
      </c>
      <c r="C28" s="75">
        <v>3</v>
      </c>
      <c r="D28" s="27">
        <v>9100</v>
      </c>
      <c r="E28" s="27">
        <v>55.828220858895705</v>
      </c>
      <c r="F28" s="8" t="b">
        <f t="shared" si="0"/>
        <v>0</v>
      </c>
      <c r="G28" s="115">
        <f t="shared" si="1"/>
        <v>0</v>
      </c>
    </row>
  </sheetData>
  <mergeCells count="1">
    <mergeCell ref="C2:G2"/>
  </mergeCells>
  <dataValidations count="1">
    <dataValidation type="whole" allowBlank="1" showInputMessage="1" showErrorMessage="1" promptTitle="Bitte einen Wert von 1 - 5" prompt="Nur ganzzhalige Werte eingeben, bitte!" sqref="B7" xr:uid="{E524692D-8B0B-4B53-B211-A50A35AE7748}">
      <formula1>1</formula1>
      <formula2>5</formula2>
    </dataValidation>
  </dataValidations>
  <printOptions horizontalCentered="1" gridLines="1" gridLinesSet="0"/>
  <pageMargins left="0.78740157480314965" right="0.78740157480314965" top="0.98425196850393704" bottom="0.98425196850393704" header="0.51181102362204722" footer="0.51181102362204722"/>
  <pageSetup paperSize="9" scale="155" orientation="portrait" horizontalDpi="4294967292" verticalDpi="0" r:id="rId1"/>
  <headerFooter alignWithMargins="0">
    <oddHeader>&amp;LAndré Kursch&amp;CSANA</oddHeader>
    <oddFooter>&amp;CSANA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B63B4E-C193-48F0-9DDF-84A7F7AF34E1}">
  <sheetPr codeName="Tabelle4"/>
  <dimension ref="A1:E26"/>
  <sheetViews>
    <sheetView zoomScale="120" zoomScaleNormal="120" workbookViewId="0">
      <selection activeCell="A2" sqref="A2"/>
    </sheetView>
  </sheetViews>
  <sheetFormatPr baseColWidth="10" defaultColWidth="11.4609375" defaultRowHeight="12.9" x14ac:dyDescent="0.4"/>
  <cols>
    <col min="1" max="1" width="20" style="28" customWidth="1"/>
    <col min="2" max="2" width="14.3046875" style="28" customWidth="1"/>
    <col min="3" max="3" width="10.07421875" style="28" customWidth="1"/>
    <col min="4" max="4" width="15.3046875" style="28" customWidth="1"/>
    <col min="5" max="5" width="15.07421875" style="28" customWidth="1"/>
    <col min="6" max="6" width="11.4609375" style="28"/>
    <col min="7" max="7" width="13.84375" style="28" bestFit="1" customWidth="1"/>
    <col min="8" max="16384" width="11.4609375" style="28"/>
  </cols>
  <sheetData>
    <row r="1" spans="1:5" ht="33.65" customHeight="1" x14ac:dyDescent="0.4">
      <c r="B1" s="121" t="s">
        <v>61</v>
      </c>
      <c r="C1" s="121"/>
    </row>
    <row r="2" spans="1:5" ht="15.9" x14ac:dyDescent="0.4">
      <c r="A2" s="51" t="s">
        <v>71</v>
      </c>
      <c r="B2" s="51"/>
      <c r="C2" s="51"/>
      <c r="D2" s="51"/>
      <c r="E2" s="51"/>
    </row>
    <row r="3" spans="1:5" x14ac:dyDescent="0.4">
      <c r="A3" s="50"/>
      <c r="C3" s="48"/>
      <c r="E3" s="49"/>
    </row>
    <row r="4" spans="1:5" x14ac:dyDescent="0.4">
      <c r="A4" s="47" t="s">
        <v>70</v>
      </c>
      <c r="B4" s="56">
        <v>2</v>
      </c>
      <c r="C4" s="48"/>
      <c r="D4" s="28" t="s">
        <v>69</v>
      </c>
      <c r="E4" s="52" t="str">
        <f>VLOOKUP($B$4,$A$21:$E$25,2)</f>
        <v>Opel Astra</v>
      </c>
    </row>
    <row r="5" spans="1:5" x14ac:dyDescent="0.4">
      <c r="A5" s="47" t="s">
        <v>67</v>
      </c>
      <c r="B5" s="56">
        <v>1600</v>
      </c>
      <c r="C5" s="46" t="s">
        <v>66</v>
      </c>
      <c r="D5" s="28" t="s">
        <v>62</v>
      </c>
      <c r="E5" s="53">
        <f>VLOOKUP($B$4,$A$21:$E$25,3)</f>
        <v>0.26</v>
      </c>
    </row>
    <row r="6" spans="1:5" x14ac:dyDescent="0.4">
      <c r="A6" s="47" t="s">
        <v>64</v>
      </c>
      <c r="B6" s="56">
        <v>9</v>
      </c>
      <c r="C6" s="46" t="s">
        <v>65</v>
      </c>
      <c r="D6" s="28" t="s">
        <v>62</v>
      </c>
      <c r="E6" s="53">
        <f>VLOOKUP($B$4,$A$21:$E$25,4)</f>
        <v>33</v>
      </c>
    </row>
    <row r="7" spans="1:5" ht="13.3" thickBot="1" x14ac:dyDescent="0.45">
      <c r="A7" s="45" t="s">
        <v>64</v>
      </c>
      <c r="B7" s="57">
        <v>4</v>
      </c>
      <c r="C7" s="44" t="s">
        <v>63</v>
      </c>
      <c r="D7" s="43" t="s">
        <v>62</v>
      </c>
      <c r="E7" s="54">
        <f>VLOOKUP($B$4,$A$21:$E$25,5)</f>
        <v>3</v>
      </c>
    </row>
    <row r="8" spans="1:5" ht="13.3" thickTop="1" x14ac:dyDescent="0.4">
      <c r="A8" s="35"/>
    </row>
    <row r="9" spans="1:5" ht="13.3" thickBot="1" x14ac:dyDescent="0.45">
      <c r="A9" s="35" t="s">
        <v>60</v>
      </c>
    </row>
    <row r="10" spans="1:5" ht="13.3" thickTop="1" x14ac:dyDescent="0.4">
      <c r="A10" s="28" t="s">
        <v>59</v>
      </c>
      <c r="B10" s="42">
        <f>E5*B5</f>
        <v>416</v>
      </c>
      <c r="D10" s="58" t="s">
        <v>55</v>
      </c>
      <c r="E10" s="59">
        <v>0.19</v>
      </c>
    </row>
    <row r="11" spans="1:5" x14ac:dyDescent="0.4">
      <c r="A11" s="28" t="s">
        <v>58</v>
      </c>
      <c r="B11" s="42">
        <f>B6*E6+B7*E7</f>
        <v>309</v>
      </c>
      <c r="D11" s="65" t="s">
        <v>68</v>
      </c>
      <c r="E11" s="60">
        <v>0.1</v>
      </c>
    </row>
    <row r="12" spans="1:5" x14ac:dyDescent="0.4">
      <c r="A12" s="28" t="s">
        <v>57</v>
      </c>
      <c r="B12" s="42">
        <f>SUM(B10:B11)</f>
        <v>725</v>
      </c>
      <c r="D12" s="61" t="s">
        <v>73</v>
      </c>
      <c r="E12" s="63">
        <v>7</v>
      </c>
    </row>
    <row r="13" spans="1:5" ht="13.3" thickBot="1" x14ac:dyDescent="0.45">
      <c r="A13" s="55" t="s">
        <v>68</v>
      </c>
      <c r="B13" s="41"/>
      <c r="D13" s="62" t="s">
        <v>74</v>
      </c>
      <c r="E13" s="64">
        <v>1500</v>
      </c>
    </row>
    <row r="14" spans="1:5" ht="13.3" thickTop="1" x14ac:dyDescent="0.4">
      <c r="A14" s="28" t="s">
        <v>56</v>
      </c>
      <c r="B14" s="40">
        <f>SUM(B12:B13)</f>
        <v>725</v>
      </c>
    </row>
    <row r="15" spans="1:5" ht="13.3" thickBot="1" x14ac:dyDescent="0.45">
      <c r="A15" s="39" t="s">
        <v>55</v>
      </c>
      <c r="B15" s="38"/>
    </row>
    <row r="16" spans="1:5" ht="16.3" thickTop="1" x14ac:dyDescent="0.4">
      <c r="A16" s="37" t="s">
        <v>54</v>
      </c>
      <c r="B16" s="36">
        <f>SUM(B14:B15)</f>
        <v>725</v>
      </c>
    </row>
    <row r="17" spans="1:5" x14ac:dyDescent="0.4">
      <c r="A17" s="35"/>
    </row>
    <row r="18" spans="1:5" ht="13.3" thickBot="1" x14ac:dyDescent="0.45">
      <c r="A18" s="35"/>
    </row>
    <row r="19" spans="1:5" ht="13.3" thickTop="1" x14ac:dyDescent="0.4">
      <c r="A19" s="34" t="s">
        <v>53</v>
      </c>
      <c r="B19" s="33"/>
      <c r="C19" s="33"/>
      <c r="D19" s="33"/>
      <c r="E19" s="32"/>
    </row>
    <row r="20" spans="1:5" ht="25.75" x14ac:dyDescent="0.4">
      <c r="A20" s="31" t="s">
        <v>52</v>
      </c>
      <c r="B20" s="30" t="s">
        <v>51</v>
      </c>
      <c r="C20" s="30" t="s">
        <v>50</v>
      </c>
      <c r="D20" s="30" t="s">
        <v>49</v>
      </c>
      <c r="E20" s="29" t="s">
        <v>48</v>
      </c>
    </row>
    <row r="21" spans="1:5" x14ac:dyDescent="0.4">
      <c r="A21" s="76">
        <v>1</v>
      </c>
      <c r="B21" s="77" t="s">
        <v>47</v>
      </c>
      <c r="C21" s="78">
        <v>0.23</v>
      </c>
      <c r="D21" s="78">
        <v>30</v>
      </c>
      <c r="E21" s="79">
        <v>2</v>
      </c>
    </row>
    <row r="22" spans="1:5" x14ac:dyDescent="0.4">
      <c r="A22" s="76">
        <v>2</v>
      </c>
      <c r="B22" s="77" t="s">
        <v>46</v>
      </c>
      <c r="C22" s="78">
        <v>0.26</v>
      </c>
      <c r="D22" s="78">
        <v>33</v>
      </c>
      <c r="E22" s="79">
        <v>3</v>
      </c>
    </row>
    <row r="23" spans="1:5" x14ac:dyDescent="0.4">
      <c r="A23" s="76">
        <v>3</v>
      </c>
      <c r="B23" s="77" t="s">
        <v>45</v>
      </c>
      <c r="C23" s="78">
        <v>0.6</v>
      </c>
      <c r="D23" s="78">
        <v>40</v>
      </c>
      <c r="E23" s="79">
        <v>4.5</v>
      </c>
    </row>
    <row r="24" spans="1:5" x14ac:dyDescent="0.4">
      <c r="A24" s="76">
        <v>4</v>
      </c>
      <c r="B24" s="77" t="s">
        <v>44</v>
      </c>
      <c r="C24" s="78">
        <v>0.75</v>
      </c>
      <c r="D24" s="78">
        <v>50</v>
      </c>
      <c r="E24" s="79">
        <v>5</v>
      </c>
    </row>
    <row r="25" spans="1:5" ht="13.3" thickBot="1" x14ac:dyDescent="0.45">
      <c r="A25" s="80">
        <v>5</v>
      </c>
      <c r="B25" s="81" t="s">
        <v>43</v>
      </c>
      <c r="C25" s="82">
        <v>0.85</v>
      </c>
      <c r="D25" s="82">
        <v>60</v>
      </c>
      <c r="E25" s="83">
        <v>7</v>
      </c>
    </row>
    <row r="26" spans="1:5" ht="13.3" thickTop="1" x14ac:dyDescent="0.4"/>
  </sheetData>
  <mergeCells count="1">
    <mergeCell ref="B1:C1"/>
  </mergeCells>
  <dataValidations count="1">
    <dataValidation type="list" allowBlank="1" showInputMessage="1" showErrorMessage="1" sqref="B4" xr:uid="{7420D29A-7E6E-44A7-ADB6-61A9E00CC615}">
      <formula1>$A$21:$A$25</formula1>
    </dataValidation>
  </dataValidations>
  <printOptions horizontalCentered="1" headings="1" gridLines="1"/>
  <pageMargins left="0.78740157480314965" right="0.78740157480314965" top="0.98425196850393704" bottom="0.98425196850393704" header="0.51181102362204722" footer="0.51181102362204722"/>
  <pageSetup paperSize="9" orientation="landscape" horizontalDpi="300" r:id="rId1"/>
  <headerFooter alignWithMargins="0">
    <oddHeader>&amp;LAndré Kursch&amp;CSANA</oddHeader>
    <oddFooter>&amp;CSANA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3E3552-7A9D-4747-B016-5981B050DB17}">
  <dimension ref="A1:E26"/>
  <sheetViews>
    <sheetView zoomScale="120" zoomScaleNormal="120" workbookViewId="0"/>
  </sheetViews>
  <sheetFormatPr baseColWidth="10" defaultColWidth="11.4609375" defaultRowHeight="12.9" x14ac:dyDescent="0.4"/>
  <cols>
    <col min="1" max="1" width="20" style="28" customWidth="1"/>
    <col min="2" max="2" width="14.3046875" style="28" customWidth="1"/>
    <col min="3" max="3" width="10.07421875" style="28" customWidth="1"/>
    <col min="4" max="4" width="15.3046875" style="28" customWidth="1"/>
    <col min="5" max="5" width="15.07421875" style="28" customWidth="1"/>
    <col min="6" max="6" width="11.4609375" style="28"/>
    <col min="7" max="7" width="13.84375" style="28" bestFit="1" customWidth="1"/>
    <col min="8" max="16384" width="11.4609375" style="28"/>
  </cols>
  <sheetData>
    <row r="1" spans="1:5" ht="33.65" customHeight="1" x14ac:dyDescent="0.4">
      <c r="B1" s="121" t="s">
        <v>61</v>
      </c>
      <c r="C1" s="121"/>
      <c r="E1" s="86" t="s">
        <v>98</v>
      </c>
    </row>
    <row r="2" spans="1:5" ht="15.9" x14ac:dyDescent="0.4">
      <c r="A2" s="51" t="s">
        <v>71</v>
      </c>
      <c r="B2" s="51"/>
      <c r="C2" s="51"/>
      <c r="D2" s="51"/>
      <c r="E2" s="51"/>
    </row>
    <row r="3" spans="1:5" x14ac:dyDescent="0.4">
      <c r="A3" s="50"/>
      <c r="C3" s="48"/>
      <c r="E3" s="49"/>
    </row>
    <row r="4" spans="1:5" x14ac:dyDescent="0.4">
      <c r="A4" s="47" t="s">
        <v>70</v>
      </c>
      <c r="B4" s="56">
        <v>2</v>
      </c>
      <c r="C4" s="48"/>
      <c r="D4" s="28" t="s">
        <v>69</v>
      </c>
      <c r="E4" s="52" t="str">
        <f>VLOOKUP($B$4,$A$21:$E$25,2)</f>
        <v>Opel Astra</v>
      </c>
    </row>
    <row r="5" spans="1:5" x14ac:dyDescent="0.4">
      <c r="A5" s="47" t="s">
        <v>67</v>
      </c>
      <c r="B5" s="56">
        <v>1600</v>
      </c>
      <c r="C5" s="46" t="s">
        <v>66</v>
      </c>
      <c r="D5" s="28" t="s">
        <v>62</v>
      </c>
      <c r="E5" s="53">
        <f>VLOOKUP($B$4,$A$21:$E$25,3)</f>
        <v>0.26</v>
      </c>
    </row>
    <row r="6" spans="1:5" x14ac:dyDescent="0.4">
      <c r="A6" s="47" t="s">
        <v>64</v>
      </c>
      <c r="B6" s="56">
        <v>9</v>
      </c>
      <c r="C6" s="46" t="s">
        <v>65</v>
      </c>
      <c r="D6" s="28" t="s">
        <v>62</v>
      </c>
      <c r="E6" s="53">
        <f>VLOOKUP($B$4,$A$21:$E$25,4)</f>
        <v>33</v>
      </c>
    </row>
    <row r="7" spans="1:5" ht="13.3" thickBot="1" x14ac:dyDescent="0.45">
      <c r="A7" s="45" t="s">
        <v>64</v>
      </c>
      <c r="B7" s="57">
        <v>4</v>
      </c>
      <c r="C7" s="44" t="s">
        <v>63</v>
      </c>
      <c r="D7" s="43" t="s">
        <v>62</v>
      </c>
      <c r="E7" s="54">
        <f>VLOOKUP($B$4,$A$21:$E$25,5)</f>
        <v>3</v>
      </c>
    </row>
    <row r="8" spans="1:5" ht="13.3" thickTop="1" x14ac:dyDescent="0.4">
      <c r="A8" s="35"/>
    </row>
    <row r="9" spans="1:5" ht="13.3" thickBot="1" x14ac:dyDescent="0.45">
      <c r="A9" s="35" t="s">
        <v>60</v>
      </c>
    </row>
    <row r="10" spans="1:5" ht="13.3" thickTop="1" x14ac:dyDescent="0.4">
      <c r="A10" s="28" t="s">
        <v>59</v>
      </c>
      <c r="B10" s="42">
        <f>E5*B5</f>
        <v>416</v>
      </c>
      <c r="D10" s="58" t="s">
        <v>55</v>
      </c>
      <c r="E10" s="59">
        <v>0.19</v>
      </c>
    </row>
    <row r="11" spans="1:5" x14ac:dyDescent="0.4">
      <c r="A11" s="28" t="s">
        <v>58</v>
      </c>
      <c r="B11" s="42">
        <f>B6*E6+B7*E7</f>
        <v>309</v>
      </c>
      <c r="D11" s="65" t="s">
        <v>68</v>
      </c>
      <c r="E11" s="60">
        <v>0.1</v>
      </c>
    </row>
    <row r="12" spans="1:5" x14ac:dyDescent="0.4">
      <c r="A12" s="28" t="s">
        <v>57</v>
      </c>
      <c r="B12" s="42">
        <f>SUM(B10:B11)</f>
        <v>725</v>
      </c>
      <c r="D12" s="61" t="s">
        <v>73</v>
      </c>
      <c r="E12" s="63">
        <v>7</v>
      </c>
    </row>
    <row r="13" spans="1:5" ht="13.3" thickBot="1" x14ac:dyDescent="0.45">
      <c r="A13" s="55" t="s">
        <v>68</v>
      </c>
      <c r="B13" s="41">
        <f>IF(OR(B5&gt;E13,B6&gt;E12),B12*E11,0)*-1</f>
        <v>-72.5</v>
      </c>
      <c r="D13" s="62" t="s">
        <v>74</v>
      </c>
      <c r="E13" s="64">
        <v>1500</v>
      </c>
    </row>
    <row r="14" spans="1:5" ht="13.3" thickTop="1" x14ac:dyDescent="0.4">
      <c r="A14" s="28" t="s">
        <v>56</v>
      </c>
      <c r="B14" s="40">
        <f>SUM(B12:B13)</f>
        <v>652.5</v>
      </c>
    </row>
    <row r="15" spans="1:5" ht="13.3" thickBot="1" x14ac:dyDescent="0.45">
      <c r="A15" s="39" t="s">
        <v>55</v>
      </c>
      <c r="B15" s="38">
        <f>B14*E10</f>
        <v>123.97500000000001</v>
      </c>
    </row>
    <row r="16" spans="1:5" ht="16.3" thickTop="1" x14ac:dyDescent="0.4">
      <c r="A16" s="37" t="s">
        <v>54</v>
      </c>
      <c r="B16" s="36">
        <f>SUM(B14:B15)</f>
        <v>776.47500000000002</v>
      </c>
    </row>
    <row r="17" spans="1:5" x14ac:dyDescent="0.4">
      <c r="A17" s="35"/>
    </row>
    <row r="18" spans="1:5" ht="13.3" thickBot="1" x14ac:dyDescent="0.45">
      <c r="A18" s="35"/>
    </row>
    <row r="19" spans="1:5" ht="13.3" thickTop="1" x14ac:dyDescent="0.4">
      <c r="A19" s="34" t="s">
        <v>53</v>
      </c>
      <c r="B19" s="33"/>
      <c r="C19" s="33"/>
      <c r="D19" s="33"/>
      <c r="E19" s="32"/>
    </row>
    <row r="20" spans="1:5" ht="25.75" x14ac:dyDescent="0.4">
      <c r="A20" s="31" t="s">
        <v>52</v>
      </c>
      <c r="B20" s="30" t="s">
        <v>51</v>
      </c>
      <c r="C20" s="30" t="s">
        <v>50</v>
      </c>
      <c r="D20" s="30" t="s">
        <v>49</v>
      </c>
      <c r="E20" s="29" t="s">
        <v>48</v>
      </c>
    </row>
    <row r="21" spans="1:5" x14ac:dyDescent="0.4">
      <c r="A21" s="76">
        <v>1</v>
      </c>
      <c r="B21" s="77" t="s">
        <v>47</v>
      </c>
      <c r="C21" s="78">
        <v>0.23</v>
      </c>
      <c r="D21" s="78">
        <v>30</v>
      </c>
      <c r="E21" s="79">
        <v>2</v>
      </c>
    </row>
    <row r="22" spans="1:5" x14ac:dyDescent="0.4">
      <c r="A22" s="76">
        <v>2</v>
      </c>
      <c r="B22" s="77" t="s">
        <v>46</v>
      </c>
      <c r="C22" s="78">
        <v>0.26</v>
      </c>
      <c r="D22" s="78">
        <v>33</v>
      </c>
      <c r="E22" s="79">
        <v>3</v>
      </c>
    </row>
    <row r="23" spans="1:5" x14ac:dyDescent="0.4">
      <c r="A23" s="76">
        <v>3</v>
      </c>
      <c r="B23" s="77" t="s">
        <v>45</v>
      </c>
      <c r="C23" s="78">
        <v>0.6</v>
      </c>
      <c r="D23" s="78">
        <v>40</v>
      </c>
      <c r="E23" s="79">
        <v>4.5</v>
      </c>
    </row>
    <row r="24" spans="1:5" x14ac:dyDescent="0.4">
      <c r="A24" s="76">
        <v>4</v>
      </c>
      <c r="B24" s="77" t="s">
        <v>44</v>
      </c>
      <c r="C24" s="78">
        <v>0.75</v>
      </c>
      <c r="D24" s="78">
        <v>50</v>
      </c>
      <c r="E24" s="79">
        <v>5</v>
      </c>
    </row>
    <row r="25" spans="1:5" ht="13.3" thickBot="1" x14ac:dyDescent="0.45">
      <c r="A25" s="80">
        <v>5</v>
      </c>
      <c r="B25" s="81" t="s">
        <v>43</v>
      </c>
      <c r="C25" s="82">
        <v>0.85</v>
      </c>
      <c r="D25" s="82">
        <v>60</v>
      </c>
      <c r="E25" s="83">
        <v>7</v>
      </c>
    </row>
    <row r="26" spans="1:5" ht="13.3" thickTop="1" x14ac:dyDescent="0.4"/>
  </sheetData>
  <mergeCells count="1">
    <mergeCell ref="B1:C1"/>
  </mergeCells>
  <dataValidations count="1">
    <dataValidation type="list" allowBlank="1" showInputMessage="1" showErrorMessage="1" sqref="B4" xr:uid="{C40F7971-E699-4F59-9861-D6736D0CDBB0}">
      <formula1>$A$21:$A$25</formula1>
    </dataValidation>
  </dataValidations>
  <printOptions horizontalCentered="1" headings="1" gridLines="1"/>
  <pageMargins left="0.78740157480314965" right="0.78740157480314965" top="0.98425196850393704" bottom="0.98425196850393704" header="0.51181102362204722" footer="0.51181102362204722"/>
  <pageSetup paperSize="9" orientation="landscape" horizontalDpi="300" r:id="rId1"/>
  <headerFooter alignWithMargins="0">
    <oddHeader>&amp;LAndré Kursch&amp;CSANA</oddHeader>
    <oddFooter>&amp;CSANA</oddFooter>
  </headerFooter>
  <ignoredErrors>
    <ignoredError sqref="B15 B13" formula="1"/>
  </ignoredErrors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4092CE181F68343981A355B9743024A" ma:contentTypeVersion="2" ma:contentTypeDescription="Create a new document." ma:contentTypeScope="" ma:versionID="0692b288318aa4135ecdf931df390dce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4ec81109b1d640e5854dd17e82b37f3d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AverageRating" minOccurs="0"/>
                <xsd:element ref="ns1:RatingCoun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AverageRating" ma:index="8" nillable="true" ma:displayName="Rating (0-5)" ma:decimals="2" ma:description="Average value of all the ratings that have been submitted" ma:indexed="true" ma:internalName="AverageRating" ma:readOnly="true">
      <xsd:simpleType>
        <xsd:restriction base="dms:Number"/>
      </xsd:simpleType>
    </xsd:element>
    <xsd:element name="RatingCount" ma:index="9" nillable="true" ma:displayName="Number of Ratings" ma:decimals="0" ma:description="Number of ratings submitted" ma:internalName="RatingCount" ma:readOnly="tru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verageRating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FD4E5980-8AF7-42B8-8E54-6FE7C9DCEAD0}"/>
</file>

<file path=customXml/itemProps2.xml><?xml version="1.0" encoding="utf-8"?>
<ds:datastoreItem xmlns:ds="http://schemas.openxmlformats.org/officeDocument/2006/customXml" ds:itemID="{2BE3347D-7DC6-413A-B151-B900F0791A4E}"/>
</file>

<file path=customXml/itemProps3.xml><?xml version="1.0" encoding="utf-8"?>
<ds:datastoreItem xmlns:ds="http://schemas.openxmlformats.org/officeDocument/2006/customXml" ds:itemID="{7683AF03-4423-424D-A93D-E99FEDFC4B6A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11</vt:i4>
      </vt:variant>
    </vt:vector>
  </HeadingPairs>
  <TitlesOfParts>
    <vt:vector size="11" baseType="lpstr">
      <vt:lpstr>Inhaltsverzeichnis</vt:lpstr>
      <vt:lpstr>WENN_einfach</vt:lpstr>
      <vt:lpstr>WENN_einfach_Lösung</vt:lpstr>
      <vt:lpstr>WENN verschachtelt</vt:lpstr>
      <vt:lpstr>WENN verschachtelt_Lösung</vt:lpstr>
      <vt:lpstr>WENN + UND</vt:lpstr>
      <vt:lpstr>WENN + UND Lösung</vt:lpstr>
      <vt:lpstr>WENN + ODER</vt:lpstr>
      <vt:lpstr>003_WENN + ODER_Lösung</vt:lpstr>
      <vt:lpstr>WENN + MIN</vt:lpstr>
      <vt:lpstr>WENN + MIN_Lösung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Excel</dc:title>
  <dc:creator>Andre</dc:creator>
  <cp:lastModifiedBy>André Kursch</cp:lastModifiedBy>
  <cp:lastPrinted>2021-04-13T12:52:59Z</cp:lastPrinted>
  <dcterms:created xsi:type="dcterms:W3CDTF">2019-07-17T09:08:38Z</dcterms:created>
  <dcterms:modified xsi:type="dcterms:W3CDTF">2024-02-10T17:54:51Z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0x01010044092CE181F68343981A355B9743024A</vt:lpwstr>
  </property>
</Properties>
</file>