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  <Override PartName="/xl/ctrlProps/ctrlProp1.xml" ContentType="application/vnd.ms-excel.controlproperties+xml"/>
  <Override PartName="/xl/calcChain.xml" ContentType="application/vnd.openxmlformats-officedocument.spreadsheetml.calcChain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codeName="DieseArbeitsmappe" defaultThemeVersion="166925"/>
  <mc:AlternateContent xmlns:mc="http://schemas.openxmlformats.org/markup-compatibility/2006">
    <mc:Choice Requires="x15">
      <x15ac:absPath xmlns:x15ac="http://schemas.microsoft.com/office/spreadsheetml/2010/11/ac" url="E:\01_Dienstlich\02_Schulung\Excel\Einsteiger\08_Tipps_und_Tricks_allgemein\"/>
    </mc:Choice>
  </mc:AlternateContent>
  <xr:revisionPtr revIDLastSave="0" documentId="13_ncr:1_{0F4609BD-0EC8-46DB-8D88-8237603D8C7C}" xr6:coauthVersionLast="47" xr6:coauthVersionMax="47" xr10:uidLastSave="{00000000-0000-0000-0000-000000000000}"/>
  <bookViews>
    <workbookView xWindow="-103" yWindow="-103" windowWidth="22149" windowHeight="11829" tabRatio="676" xr2:uid="{0FE10522-79D0-47E3-BB6E-EFD5A69CDB6F}"/>
  </bookViews>
  <sheets>
    <sheet name="Inhalt" sheetId="20" r:id="rId1"/>
    <sheet name="Daten_kurz" sheetId="4" r:id="rId2"/>
    <sheet name="intelligentes Ausfüllen" sheetId="6" r:id="rId3"/>
    <sheet name="Schnelle Summe" sheetId="7" r:id="rId4"/>
    <sheet name="F5 - Gehe zu" sheetId="8" r:id="rId5"/>
    <sheet name="Januar" sheetId="9" r:id="rId6"/>
    <sheet name="Februar" sheetId="10" r:id="rId7"/>
    <sheet name="März" sheetId="11" r:id="rId8"/>
    <sheet name="Trick mit Namen" sheetId="12" r:id="rId9"/>
    <sheet name="Transponieren" sheetId="13" r:id="rId10"/>
    <sheet name="I love Rom" sheetId="14" r:id="rId11"/>
    <sheet name="Gross" sheetId="16" r:id="rId12"/>
    <sheet name="Umwandeln" sheetId="15" r:id="rId13"/>
    <sheet name="Spez_Format" sheetId="25" r:id="rId14"/>
    <sheet name="Auto-Fill" sheetId="17" r:id="rId15"/>
    <sheet name="Reihen ausfüllen" sheetId="26" r:id="rId16"/>
    <sheet name="DATEDIF" sheetId="18" r:id="rId17"/>
    <sheet name="Inhalte_m_Rechenoperation" sheetId="22" r:id="rId18"/>
    <sheet name="Inhalte_m_Kopie" sheetId="23" r:id="rId19"/>
    <sheet name="Top 3 - Werte addieren" sheetId="21" r:id="rId20"/>
    <sheet name="Unterschrift-Linie per Zahlenfo" sheetId="24" r:id="rId21"/>
  </sheets>
  <definedNames>
    <definedName name="_xlnm._FilterDatabase" localSheetId="1" hidden="1">Daten_kurz!$A$1:$K$501</definedName>
    <definedName name="_xlnm._FilterDatabase" localSheetId="2" hidden="1">'intelligentes Ausfüllen'!$A$1:$H$101</definedName>
    <definedName name="MWST">'Schnelle Summe'!$K$1</definedName>
    <definedName name="Top_n_Bereich">'Top 3 - Werte addieren'!$E$2:$E$31</definedName>
    <definedName name="Trick_mit_Namen">'Trick mit Namen'!$A$1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6" i="25" l="1"/>
  <c r="I7" i="25"/>
  <c r="I8" i="25"/>
  <c r="I9" i="25"/>
  <c r="I10" i="25"/>
  <c r="I11" i="25"/>
  <c r="I12" i="25"/>
  <c r="I13" i="25"/>
  <c r="I14" i="25"/>
  <c r="I15" i="25"/>
  <c r="I16" i="25"/>
  <c r="H6" i="25"/>
  <c r="H7" i="25"/>
  <c r="H8" i="25"/>
  <c r="H9" i="25"/>
  <c r="H10" i="25"/>
  <c r="H11" i="25"/>
  <c r="H12" i="25"/>
  <c r="H13" i="25"/>
  <c r="H14" i="25"/>
  <c r="H15" i="25"/>
  <c r="H16" i="25"/>
  <c r="C6" i="25"/>
  <c r="D6" i="25" s="1"/>
  <c r="C7" i="25"/>
  <c r="D7" i="25" s="1"/>
  <c r="C8" i="25"/>
  <c r="D8" i="25" s="1"/>
  <c r="C9" i="25"/>
  <c r="D9" i="25" s="1"/>
  <c r="C10" i="25"/>
  <c r="D10" i="25" s="1"/>
  <c r="C11" i="25"/>
  <c r="D11" i="25" s="1"/>
  <c r="C12" i="25"/>
  <c r="D12" i="25" s="1"/>
  <c r="C13" i="25"/>
  <c r="D13" i="25" s="1"/>
  <c r="C14" i="25"/>
  <c r="D14" i="25" s="1"/>
  <c r="C15" i="25"/>
  <c r="D15" i="25" s="1"/>
  <c r="C16" i="25"/>
  <c r="D16" i="25" s="1"/>
  <c r="G25" i="21"/>
  <c r="G17" i="21" a="1"/>
  <c r="G17" i="21" s="1"/>
  <c r="M15" i="21"/>
  <c r="G12" i="21" a="1"/>
  <c r="G12" i="21" s="1"/>
  <c r="G15" i="21" s="1"/>
  <c r="G8" i="21"/>
  <c r="G7" i="21"/>
  <c r="G3" i="21" a="1"/>
  <c r="G3" i="21" s="1"/>
  <c r="G2" i="21"/>
  <c r="E31" i="21"/>
  <c r="A31" i="21"/>
  <c r="E30" i="21"/>
  <c r="A30" i="21"/>
  <c r="E29" i="21"/>
  <c r="A29" i="21"/>
  <c r="E28" i="21"/>
  <c r="A28" i="21"/>
  <c r="E27" i="21"/>
  <c r="A27" i="21"/>
  <c r="E26" i="21"/>
  <c r="A26" i="21"/>
  <c r="E25" i="21"/>
  <c r="A25" i="21"/>
  <c r="E24" i="21"/>
  <c r="A24" i="21"/>
  <c r="E23" i="21"/>
  <c r="A23" i="21"/>
  <c r="E22" i="21"/>
  <c r="A22" i="21"/>
  <c r="E21" i="21"/>
  <c r="A21" i="21"/>
  <c r="E20" i="21"/>
  <c r="A20" i="21"/>
  <c r="E19" i="21"/>
  <c r="A19" i="21"/>
  <c r="E18" i="21"/>
  <c r="A18" i="21"/>
  <c r="E17" i="21"/>
  <c r="A17" i="21"/>
  <c r="A3" i="21"/>
  <c r="A4" i="21"/>
  <c r="A5" i="21"/>
  <c r="A6" i="21"/>
  <c r="A7" i="21"/>
  <c r="A8" i="21"/>
  <c r="A9" i="21"/>
  <c r="A10" i="21"/>
  <c r="A11" i="21"/>
  <c r="A12" i="21"/>
  <c r="A13" i="21"/>
  <c r="A14" i="21"/>
  <c r="A15" i="21"/>
  <c r="A16" i="21"/>
  <c r="A2" i="21"/>
  <c r="E2" i="21"/>
  <c r="E3" i="21"/>
  <c r="E4" i="21"/>
  <c r="E5" i="21"/>
  <c r="E6" i="21"/>
  <c r="E7" i="21"/>
  <c r="E8" i="21"/>
  <c r="E9" i="21"/>
  <c r="E10" i="21"/>
  <c r="E11" i="21"/>
  <c r="E12" i="21"/>
  <c r="E13" i="21"/>
  <c r="E15" i="21"/>
  <c r="E16" i="21"/>
  <c r="E14" i="21"/>
  <c r="C17" i="18"/>
  <c r="B15" i="18"/>
  <c r="B17" i="18"/>
  <c r="C12" i="18"/>
  <c r="B10" i="18"/>
  <c r="B12" i="18"/>
  <c r="C7" i="18"/>
  <c r="B7" i="18"/>
  <c r="B11" i="7"/>
  <c r="C11" i="7"/>
  <c r="D11" i="7"/>
  <c r="B12" i="7"/>
  <c r="C12" i="7"/>
  <c r="D12" i="7"/>
  <c r="B13" i="7"/>
  <c r="C13" i="7"/>
  <c r="D13" i="7"/>
  <c r="D2" i="7"/>
  <c r="D3" i="7"/>
  <c r="D4" i="7"/>
  <c r="D5" i="7"/>
  <c r="D3" i="15"/>
  <c r="C3" i="15"/>
  <c r="D3" i="16"/>
  <c r="C3" i="16"/>
  <c r="D3" i="14"/>
  <c r="B2" i="13"/>
  <c r="C2" i="13"/>
  <c r="D2" i="13"/>
  <c r="E2" i="13"/>
  <c r="B3" i="13"/>
  <c r="C3" i="13"/>
  <c r="D3" i="13"/>
  <c r="E3" i="13"/>
  <c r="B4" i="13"/>
  <c r="C4" i="13"/>
  <c r="D4" i="13"/>
  <c r="E4" i="13"/>
  <c r="B5" i="13"/>
  <c r="C5" i="13"/>
  <c r="D5" i="13"/>
  <c r="E5" i="13"/>
  <c r="B6" i="13"/>
  <c r="C6" i="13"/>
  <c r="D6" i="13"/>
  <c r="E6" i="13"/>
  <c r="B7" i="13"/>
  <c r="C7" i="13"/>
  <c r="D7" i="13"/>
  <c r="E7" i="13"/>
  <c r="B8" i="13"/>
  <c r="C8" i="13"/>
  <c r="D8" i="13"/>
  <c r="E8" i="13"/>
  <c r="B9" i="13"/>
  <c r="C9" i="13"/>
  <c r="D9" i="13"/>
  <c r="E9" i="13"/>
  <c r="B10" i="13"/>
  <c r="C10" i="13"/>
  <c r="D10" i="13"/>
  <c r="E10" i="13"/>
  <c r="B11" i="13"/>
  <c r="C11" i="13"/>
  <c r="D11" i="13"/>
  <c r="E11" i="13"/>
  <c r="B12" i="13"/>
  <c r="C12" i="13"/>
  <c r="D12" i="13"/>
  <c r="E12" i="13"/>
  <c r="B13" i="13"/>
  <c r="C13" i="13"/>
  <c r="D13" i="13"/>
  <c r="E13" i="13"/>
  <c r="G16" i="12"/>
  <c r="B16" i="12"/>
  <c r="G15" i="12"/>
  <c r="B15" i="12"/>
  <c r="G14" i="12"/>
  <c r="B14" i="12"/>
  <c r="G13" i="12"/>
  <c r="B13" i="12"/>
  <c r="G12" i="12"/>
  <c r="B12" i="12"/>
  <c r="G11" i="12"/>
  <c r="B11" i="12"/>
  <c r="G10" i="12"/>
  <c r="B10" i="12"/>
  <c r="G9" i="12"/>
  <c r="B9" i="12"/>
  <c r="G8" i="12"/>
  <c r="B8" i="12"/>
  <c r="G7" i="12"/>
  <c r="B7" i="12"/>
  <c r="G6" i="12"/>
  <c r="B6" i="12"/>
  <c r="G5" i="12"/>
  <c r="B5" i="12"/>
  <c r="G4" i="12"/>
  <c r="B4" i="12"/>
  <c r="G3" i="12"/>
  <c r="B3" i="12"/>
  <c r="G2" i="12"/>
  <c r="B2" i="12"/>
  <c r="G19" i="21" a="1"/>
  <c r="J16" i="25" l="1"/>
  <c r="J8" i="25"/>
  <c r="J15" i="25"/>
  <c r="J14" i="25"/>
  <c r="J6" i="25"/>
  <c r="J7" i="25"/>
  <c r="J9" i="25"/>
  <c r="J13" i="25"/>
  <c r="J12" i="25"/>
  <c r="J10" i="25"/>
  <c r="J11" i="25"/>
  <c r="G19" i="21"/>
  <c r="D17" i="18"/>
  <c r="D12" i="18"/>
  <c r="D7" i="18"/>
  <c r="F3" i="8"/>
  <c r="F4" i="8"/>
  <c r="F6" i="8"/>
  <c r="F7" i="8"/>
  <c r="F8" i="8"/>
  <c r="F10" i="8"/>
  <c r="F11" i="8"/>
  <c r="F13" i="8"/>
  <c r="F14" i="8"/>
  <c r="F15" i="8"/>
  <c r="F17" i="8"/>
  <c r="F18" i="8"/>
  <c r="F19" i="8"/>
  <c r="F21" i="8"/>
  <c r="F22" i="8"/>
  <c r="F24" i="8"/>
  <c r="F25" i="8"/>
  <c r="F26" i="8"/>
  <c r="F2" i="8"/>
  <c r="E3" i="7"/>
  <c r="E4" i="7"/>
  <c r="E5" i="7"/>
  <c r="E2" i="7"/>
  <c r="B3" i="8"/>
  <c r="B4" i="8"/>
  <c r="B6" i="8"/>
  <c r="B7" i="8"/>
  <c r="B8" i="8"/>
  <c r="B10" i="8"/>
  <c r="B11" i="8"/>
  <c r="B13" i="8"/>
  <c r="B14" i="8"/>
  <c r="B15" i="8"/>
  <c r="B17" i="8"/>
  <c r="B18" i="8"/>
  <c r="B19" i="8"/>
  <c r="B21" i="8"/>
  <c r="B22" i="8"/>
  <c r="B24" i="8"/>
  <c r="B25" i="8"/>
  <c r="B26" i="8"/>
  <c r="B2" i="8"/>
  <c r="K11" i="25" l="1"/>
  <c r="K10" i="25"/>
  <c r="K8" i="25"/>
  <c r="K12" i="25"/>
  <c r="K16" i="25"/>
  <c r="K13" i="25"/>
  <c r="K15" i="25"/>
  <c r="K9" i="25"/>
  <c r="K7" i="25"/>
  <c r="K14" i="25"/>
  <c r="K6" i="25"/>
  <c r="F3" i="7"/>
  <c r="F4" i="7"/>
  <c r="F5" i="7"/>
  <c r="F2" i="7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Andre</author>
  </authors>
  <commentList>
    <comment ref="D1" authorId="0" shapeId="0" xr:uid="{DBDF1E07-D78E-4486-A84A-9F5CADD50135}">
      <text>
        <r>
          <rPr>
            <b/>
            <sz val="9"/>
            <color indexed="81"/>
            <rFont val="Segoe UI"/>
            <family val="2"/>
          </rPr>
          <t>Anzahl * Einzelpreis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<sst xmlns="http://schemas.openxmlformats.org/spreadsheetml/2006/main" count="4153" uniqueCount="948">
  <si>
    <t>Deutsch</t>
  </si>
  <si>
    <t>Russisch</t>
  </si>
  <si>
    <t>Englisch</t>
  </si>
  <si>
    <t>Französisch</t>
  </si>
  <si>
    <t>Spanisch</t>
  </si>
  <si>
    <t>Polnisch</t>
  </si>
  <si>
    <t>Portugisisch</t>
  </si>
  <si>
    <t>Mandarin</t>
  </si>
  <si>
    <t>Japanisch</t>
  </si>
  <si>
    <t>Alma</t>
  </si>
  <si>
    <t>Anett</t>
  </si>
  <si>
    <t>Anette</t>
  </si>
  <si>
    <t>Angela</t>
  </si>
  <si>
    <t>Angelica</t>
  </si>
  <si>
    <t>Angelika</t>
  </si>
  <si>
    <t>Anica</t>
  </si>
  <si>
    <t>Anita</t>
  </si>
  <si>
    <t>Anja</t>
  </si>
  <si>
    <t>Anke</t>
  </si>
  <si>
    <t>Ann</t>
  </si>
  <si>
    <t>Anna</t>
  </si>
  <si>
    <t>Anne</t>
  </si>
  <si>
    <t>Annemarie</t>
  </si>
  <si>
    <t>Annett</t>
  </si>
  <si>
    <t>Annette</t>
  </si>
  <si>
    <t>Anni</t>
  </si>
  <si>
    <t>Annika</t>
  </si>
  <si>
    <t>Anny</t>
  </si>
  <si>
    <t>Antje</t>
  </si>
  <si>
    <t>Ariane</t>
  </si>
  <si>
    <t>Auguste</t>
  </si>
  <si>
    <t>Ayse</t>
  </si>
  <si>
    <t>Bärbel</t>
  </si>
  <si>
    <t>Beata</t>
  </si>
  <si>
    <t>Beate</t>
  </si>
  <si>
    <t>Beatrice</t>
  </si>
  <si>
    <t>Berit</t>
  </si>
  <si>
    <t>Berta</t>
  </si>
  <si>
    <t>Bettina</t>
  </si>
  <si>
    <t>Bianca</t>
  </si>
  <si>
    <t>Birgit</t>
  </si>
  <si>
    <t>Birgitt</t>
  </si>
  <si>
    <t>Birte</t>
  </si>
  <si>
    <t>Birthe</t>
  </si>
  <si>
    <t>Caren</t>
  </si>
  <si>
    <t>Carina</t>
  </si>
  <si>
    <t>Carla</t>
  </si>
  <si>
    <t>Carmen</t>
  </si>
  <si>
    <t>Carola</t>
  </si>
  <si>
    <t>Caroline</t>
  </si>
  <si>
    <t>Catarina</t>
  </si>
  <si>
    <t>Catharina</t>
  </si>
  <si>
    <t>Cathleen</t>
  </si>
  <si>
    <t>Cathrin</t>
  </si>
  <si>
    <t>Charlotte</t>
  </si>
  <si>
    <t>Christa</t>
  </si>
  <si>
    <t>Christina</t>
  </si>
  <si>
    <t>Clara</t>
  </si>
  <si>
    <t>Constanze</t>
  </si>
  <si>
    <t>Corinna</t>
  </si>
  <si>
    <t>Dörte</t>
  </si>
  <si>
    <t>Dörthe</t>
  </si>
  <si>
    <t>Daniela</t>
  </si>
  <si>
    <t>Denise</t>
  </si>
  <si>
    <t>Diana</t>
  </si>
  <si>
    <t>Doreen</t>
  </si>
  <si>
    <t>Doris</t>
  </si>
  <si>
    <t>Dorothea</t>
  </si>
  <si>
    <t>Dorothee</t>
  </si>
  <si>
    <t>Edith</t>
  </si>
  <si>
    <t>Elena</t>
  </si>
  <si>
    <t>Elfriede</t>
  </si>
  <si>
    <t>Elli</t>
  </si>
  <si>
    <t>Elsa</t>
  </si>
  <si>
    <t>Else</t>
  </si>
  <si>
    <t>Emilia</t>
  </si>
  <si>
    <t>Emilie</t>
  </si>
  <si>
    <t>Emily</t>
  </si>
  <si>
    <t>Emine</t>
  </si>
  <si>
    <t>Emma</t>
  </si>
  <si>
    <t>Erika</t>
  </si>
  <si>
    <t>Erna</t>
  </si>
  <si>
    <t>Eva</t>
  </si>
  <si>
    <t>Eveline</t>
  </si>
  <si>
    <t>Evelyne</t>
  </si>
  <si>
    <t>Filiz</t>
  </si>
  <si>
    <t>Franziska</t>
  </si>
  <si>
    <t>Frauke</t>
  </si>
  <si>
    <t>Frieda</t>
  </si>
  <si>
    <t>Friederike</t>
  </si>
  <si>
    <t>Gabriela</t>
  </si>
  <si>
    <t>Gabriele</t>
  </si>
  <si>
    <t>Gaby</t>
  </si>
  <si>
    <t>Gisela</t>
  </si>
  <si>
    <t>Grit</t>
  </si>
  <si>
    <t>Hanna</t>
  </si>
  <si>
    <t>Hannah</t>
  </si>
  <si>
    <t>Hannelore</t>
  </si>
  <si>
    <t>Hatice</t>
  </si>
  <si>
    <t>Helene</t>
  </si>
  <si>
    <t>Helga</t>
  </si>
  <si>
    <t>Henni</t>
  </si>
  <si>
    <t>Herta</t>
  </si>
  <si>
    <t>Hertha</t>
  </si>
  <si>
    <t>Hildegard</t>
  </si>
  <si>
    <t>Ida</t>
  </si>
  <si>
    <t>Ilka</t>
  </si>
  <si>
    <t>Ilona</t>
  </si>
  <si>
    <t>Imke</t>
  </si>
  <si>
    <t>Ina</t>
  </si>
  <si>
    <t>Ines</t>
  </si>
  <si>
    <t>Inga</t>
  </si>
  <si>
    <t>Inge</t>
  </si>
  <si>
    <t>Ingeborg</t>
  </si>
  <si>
    <t>Irene</t>
  </si>
  <si>
    <t>Irina</t>
  </si>
  <si>
    <t>Iris</t>
  </si>
  <si>
    <t>Irmgard</t>
  </si>
  <si>
    <t>Isabel</t>
  </si>
  <si>
    <t>Isabell</t>
  </si>
  <si>
    <t>Isabella</t>
  </si>
  <si>
    <t>Jacqueline</t>
  </si>
  <si>
    <t>Jana</t>
  </si>
  <si>
    <t>Janet</t>
  </si>
  <si>
    <t>Janett</t>
  </si>
  <si>
    <t>Janin</t>
  </si>
  <si>
    <t>Janine</t>
  </si>
  <si>
    <t>Jaqueline</t>
  </si>
  <si>
    <t>Jasmin</t>
  </si>
  <si>
    <t>Jeanette</t>
  </si>
  <si>
    <t>Jeannette</t>
  </si>
  <si>
    <t>Jessica</t>
  </si>
  <si>
    <t>Jessika</t>
  </si>
  <si>
    <t>Johanna</t>
  </si>
  <si>
    <t>Judith</t>
  </si>
  <si>
    <t>Julia</t>
  </si>
  <si>
    <t>Karen</t>
  </si>
  <si>
    <t>Karina</t>
  </si>
  <si>
    <t>Karola</t>
  </si>
  <si>
    <t>Karolin</t>
  </si>
  <si>
    <t>Katarina</t>
  </si>
  <si>
    <t>Katarzyna</t>
  </si>
  <si>
    <t>Katharina</t>
  </si>
  <si>
    <t>Kathi</t>
  </si>
  <si>
    <t>Kathie</t>
  </si>
  <si>
    <t>Kathleen</t>
  </si>
  <si>
    <t>Kati</t>
  </si>
  <si>
    <t>Katja</t>
  </si>
  <si>
    <t>Katrin</t>
  </si>
  <si>
    <t>Kim</t>
  </si>
  <si>
    <t>Kirsten</t>
  </si>
  <si>
    <t>Korinna</t>
  </si>
  <si>
    <t>Kristiane</t>
  </si>
  <si>
    <t>Kristin</t>
  </si>
  <si>
    <t>Kristina</t>
  </si>
  <si>
    <t>Lara</t>
  </si>
  <si>
    <t>Larissa</t>
  </si>
  <si>
    <t>Laura</t>
  </si>
  <si>
    <t>Lea</t>
  </si>
  <si>
    <t>Lena</t>
  </si>
  <si>
    <t>Leni</t>
  </si>
  <si>
    <t>Leonie</t>
  </si>
  <si>
    <t>Lidia</t>
  </si>
  <si>
    <t>Lieselotte</t>
  </si>
  <si>
    <t>Lilly</t>
  </si>
  <si>
    <t>Linda</t>
  </si>
  <si>
    <t>Lotte</t>
  </si>
  <si>
    <t>Louisa</t>
  </si>
  <si>
    <t>Louise</t>
  </si>
  <si>
    <t>Luisa</t>
  </si>
  <si>
    <t>Lydia</t>
  </si>
  <si>
    <t>Magdalena</t>
  </si>
  <si>
    <t>Maike</t>
  </si>
  <si>
    <t>Malgorzata</t>
  </si>
  <si>
    <t>Manja</t>
  </si>
  <si>
    <t>Mareike</t>
  </si>
  <si>
    <t>Maren</t>
  </si>
  <si>
    <t>Margarethe</t>
  </si>
  <si>
    <t>Margot</t>
  </si>
  <si>
    <t>Maria</t>
  </si>
  <si>
    <t>Marie</t>
  </si>
  <si>
    <t>Marina</t>
  </si>
  <si>
    <t>Marion</t>
  </si>
  <si>
    <t>Martha</t>
  </si>
  <si>
    <t>Meike</t>
  </si>
  <si>
    <t>Melanie</t>
  </si>
  <si>
    <t>Melina</t>
  </si>
  <si>
    <t>Michaela</t>
  </si>
  <si>
    <t>Minna</t>
  </si>
  <si>
    <t>Mirja</t>
  </si>
  <si>
    <t>Mirjam</t>
  </si>
  <si>
    <t>Monika</t>
  </si>
  <si>
    <t>Monique</t>
  </si>
  <si>
    <t>Nadine</t>
  </si>
  <si>
    <t>Nancy</t>
  </si>
  <si>
    <t>Natalie</t>
  </si>
  <si>
    <t>Neele</t>
  </si>
  <si>
    <t>Nele</t>
  </si>
  <si>
    <t>Nicola</t>
  </si>
  <si>
    <t>Nina</t>
  </si>
  <si>
    <t>Olga</t>
  </si>
  <si>
    <t>Patrizia</t>
  </si>
  <si>
    <t>Paula</t>
  </si>
  <si>
    <t>Peggy</t>
  </si>
  <si>
    <t>Petra</t>
  </si>
  <si>
    <t>Ramona</t>
  </si>
  <si>
    <t>Rebecca</t>
  </si>
  <si>
    <t>Rebekka</t>
  </si>
  <si>
    <t>Regina</t>
  </si>
  <si>
    <t>Renate</t>
  </si>
  <si>
    <t>Rita</t>
  </si>
  <si>
    <t>Rosemarie</t>
  </si>
  <si>
    <t>Sabrina</t>
  </si>
  <si>
    <t>Sarah</t>
  </si>
  <si>
    <t>Sibylle</t>
  </si>
  <si>
    <t>Sigrid</t>
  </si>
  <si>
    <t>Silke</t>
  </si>
  <si>
    <t>Silvia</t>
  </si>
  <si>
    <t>Simone</t>
  </si>
  <si>
    <t>Sina</t>
  </si>
  <si>
    <t>Sofia</t>
  </si>
  <si>
    <t>Sofie</t>
  </si>
  <si>
    <t>Sonja</t>
  </si>
  <si>
    <t>Sophie</t>
  </si>
  <si>
    <t>Steffi</t>
  </si>
  <si>
    <t>Stephanie</t>
  </si>
  <si>
    <t>Susan</t>
  </si>
  <si>
    <t>Susanne</t>
  </si>
  <si>
    <t>Svetlana</t>
  </si>
  <si>
    <t>Swantje</t>
  </si>
  <si>
    <t>Swenja</t>
  </si>
  <si>
    <t>Swetlana</t>
  </si>
  <si>
    <t>Sybille</t>
  </si>
  <si>
    <t>Sylke</t>
  </si>
  <si>
    <t>Tamara</t>
  </si>
  <si>
    <t>Tania</t>
  </si>
  <si>
    <t>Tanja</t>
  </si>
  <si>
    <t>Ulrike</t>
  </si>
  <si>
    <t>Vera</t>
  </si>
  <si>
    <t>Verena</t>
  </si>
  <si>
    <t>Veronica</t>
  </si>
  <si>
    <t>Veronika</t>
  </si>
  <si>
    <t>Victoria</t>
  </si>
  <si>
    <t>Viola</t>
  </si>
  <si>
    <t>Waltraut</t>
  </si>
  <si>
    <t>Wera</t>
  </si>
  <si>
    <t>Wibke</t>
  </si>
  <si>
    <t>Wilhelmine</t>
  </si>
  <si>
    <t>Yasemin</t>
  </si>
  <si>
    <t>Yasmin</t>
  </si>
  <si>
    <t>Yvonne</t>
  </si>
  <si>
    <t>W</t>
  </si>
  <si>
    <t>Alexander</t>
  </si>
  <si>
    <t>André</t>
  </si>
  <si>
    <t>Andreas</t>
  </si>
  <si>
    <t>Artur</t>
  </si>
  <si>
    <t>August</t>
  </si>
  <si>
    <t>Benjamin</t>
  </si>
  <si>
    <t>Björn</t>
  </si>
  <si>
    <t>Carl</t>
  </si>
  <si>
    <t>Carsten</t>
  </si>
  <si>
    <t>Christian</t>
  </si>
  <si>
    <t>Christoph</t>
  </si>
  <si>
    <t>Claus</t>
  </si>
  <si>
    <t>Curt</t>
  </si>
  <si>
    <t>Daniel</t>
  </si>
  <si>
    <t>Dieter</t>
  </si>
  <si>
    <t>Dirk</t>
  </si>
  <si>
    <t>Dominic</t>
  </si>
  <si>
    <t>Elias</t>
  </si>
  <si>
    <t>Erich</t>
  </si>
  <si>
    <t>Erik</t>
  </si>
  <si>
    <t>Erwin</t>
  </si>
  <si>
    <t>Felix</t>
  </si>
  <si>
    <t>Florian</t>
  </si>
  <si>
    <t>Frank</t>
  </si>
  <si>
    <t>Franz</t>
  </si>
  <si>
    <t>Fritz</t>
  </si>
  <si>
    <t>Fynn</t>
  </si>
  <si>
    <t>Günter</t>
  </si>
  <si>
    <t>Günther</t>
  </si>
  <si>
    <t>Georg</t>
  </si>
  <si>
    <t>Gerd</t>
  </si>
  <si>
    <t>Gerhard</t>
  </si>
  <si>
    <t>Gustav</t>
  </si>
  <si>
    <t>Hans</t>
  </si>
  <si>
    <t>Harri</t>
  </si>
  <si>
    <t>Harry</t>
  </si>
  <si>
    <t>Heinrich</t>
  </si>
  <si>
    <t>Heinz</t>
  </si>
  <si>
    <t>Hellmut</t>
  </si>
  <si>
    <t>Helmuth</t>
  </si>
  <si>
    <t>Holger</t>
  </si>
  <si>
    <t>Hugo</t>
  </si>
  <si>
    <t>Ingo</t>
  </si>
  <si>
    <t>Jürgen</t>
  </si>
  <si>
    <t>Jacob</t>
  </si>
  <si>
    <t>Jakob</t>
  </si>
  <si>
    <t>Jan</t>
  </si>
  <si>
    <t>Jannik</t>
  </si>
  <si>
    <t>Joachim</t>
  </si>
  <si>
    <t>Johann</t>
  </si>
  <si>
    <t>Jonas</t>
  </si>
  <si>
    <t>Josef</t>
  </si>
  <si>
    <t>Julian</t>
  </si>
  <si>
    <t>Justin</t>
  </si>
  <si>
    <t>Kai</t>
  </si>
  <si>
    <t>Karl</t>
  </si>
  <si>
    <t>Karlheinz</t>
  </si>
  <si>
    <t>Karsten</t>
  </si>
  <si>
    <t>Klaus</t>
  </si>
  <si>
    <t>Kristian</t>
  </si>
  <si>
    <t>Kurt</t>
  </si>
  <si>
    <t>Lars</t>
  </si>
  <si>
    <t>Lennard</t>
  </si>
  <si>
    <t>Lennart</t>
  </si>
  <si>
    <t>Lothar</t>
  </si>
  <si>
    <t>Louis</t>
  </si>
  <si>
    <t>Luca</t>
  </si>
  <si>
    <t>Lucas</t>
  </si>
  <si>
    <t>Ludwig</t>
  </si>
  <si>
    <t>Luka</t>
  </si>
  <si>
    <t>Lukas</t>
  </si>
  <si>
    <t>Maik</t>
  </si>
  <si>
    <t>Manfred</t>
  </si>
  <si>
    <t>Marco</t>
  </si>
  <si>
    <t>Mark</t>
  </si>
  <si>
    <t>Marko</t>
  </si>
  <si>
    <t>Markus</t>
  </si>
  <si>
    <t>Matthias</t>
  </si>
  <si>
    <t>Max</t>
  </si>
  <si>
    <t>Meik</t>
  </si>
  <si>
    <t>Michael</t>
  </si>
  <si>
    <t>Mike</t>
  </si>
  <si>
    <t>Niclas</t>
  </si>
  <si>
    <t>Niels</t>
  </si>
  <si>
    <t>Niko</t>
  </si>
  <si>
    <t>Noah</t>
  </si>
  <si>
    <t>Olaf</t>
  </si>
  <si>
    <t>Oliver</t>
  </si>
  <si>
    <t>Oscar</t>
  </si>
  <si>
    <t>Otto</t>
  </si>
  <si>
    <t>Patrick</t>
  </si>
  <si>
    <t>Paul</t>
  </si>
  <si>
    <t>Peter</t>
  </si>
  <si>
    <t>Phillipp</t>
  </si>
  <si>
    <t>Ralf</t>
  </si>
  <si>
    <t>Richard</t>
  </si>
  <si>
    <t>Robert</t>
  </si>
  <si>
    <t>Rolf</t>
  </si>
  <si>
    <t>Rudolph</t>
  </si>
  <si>
    <t>Sascha</t>
  </si>
  <si>
    <t>Sebastian</t>
  </si>
  <si>
    <t>Steffen</t>
  </si>
  <si>
    <t>Stephan</t>
  </si>
  <si>
    <t>Swen</t>
  </si>
  <si>
    <t>Thomas</t>
  </si>
  <si>
    <t>Timm</t>
  </si>
  <si>
    <t>Tobias</t>
  </si>
  <si>
    <t>Tom</t>
  </si>
  <si>
    <t>Torsten</t>
  </si>
  <si>
    <t>Ulrich</t>
  </si>
  <si>
    <t>Uwe</t>
  </si>
  <si>
    <t>Volker</t>
  </si>
  <si>
    <t>Walter</t>
  </si>
  <si>
    <t>Walther</t>
  </si>
  <si>
    <t>Willi</t>
  </si>
  <si>
    <t>Willy</t>
  </si>
  <si>
    <t>Yannic</t>
  </si>
  <si>
    <t>Yannik</t>
  </si>
  <si>
    <t>M</t>
  </si>
  <si>
    <t>Sprache</t>
  </si>
  <si>
    <t>Benotung</t>
  </si>
  <si>
    <t>Sehr gut</t>
  </si>
  <si>
    <t>Befriedigend</t>
  </si>
  <si>
    <t>Gut</t>
  </si>
  <si>
    <t>Personal-Nr</t>
  </si>
  <si>
    <t>Mitarbeiter</t>
  </si>
  <si>
    <t>Gender</t>
  </si>
  <si>
    <t>Sprache-Nr</t>
  </si>
  <si>
    <t>Datum</t>
  </si>
  <si>
    <t>Benotung-Nr.</t>
  </si>
  <si>
    <t>Preis pro Tag</t>
  </si>
  <si>
    <t>Region</t>
  </si>
  <si>
    <t>Nord</t>
  </si>
  <si>
    <t>Ost</t>
  </si>
  <si>
    <t>Süd</t>
  </si>
  <si>
    <t>West</t>
  </si>
  <si>
    <t>Region-Zahl</t>
  </si>
  <si>
    <t>Personal-Nr.</t>
  </si>
  <si>
    <t>Abteilung</t>
  </si>
  <si>
    <t>Name</t>
  </si>
  <si>
    <t>Vorname</t>
  </si>
  <si>
    <t>Geschlecht</t>
  </si>
  <si>
    <t>Hanno</t>
  </si>
  <si>
    <t>Fridolin</t>
  </si>
  <si>
    <t>Hans-Walter</t>
  </si>
  <si>
    <t>Hans-Gerd</t>
  </si>
  <si>
    <t>Carlo</t>
  </si>
  <si>
    <t>Arndt</t>
  </si>
  <si>
    <t>Roland</t>
  </si>
  <si>
    <t>John</t>
  </si>
  <si>
    <t>Andrej</t>
  </si>
  <si>
    <t>Wolfram</t>
  </si>
  <si>
    <t>Hans-Otto</t>
  </si>
  <si>
    <t>Gebhard</t>
  </si>
  <si>
    <t>Willibald</t>
  </si>
  <si>
    <t>Ronald</t>
  </si>
  <si>
    <t>Ingolf</t>
  </si>
  <si>
    <t>Gunter</t>
  </si>
  <si>
    <t>Gabriel</t>
  </si>
  <si>
    <t>Wenzel</t>
  </si>
  <si>
    <t>Claus-Dieter</t>
  </si>
  <si>
    <t>Henrik</t>
  </si>
  <si>
    <t>Juri</t>
  </si>
  <si>
    <t>Falk</t>
  </si>
  <si>
    <t>Dunja</t>
  </si>
  <si>
    <t>Alex</t>
  </si>
  <si>
    <t>Hendrik</t>
  </si>
  <si>
    <t>Diethard</t>
  </si>
  <si>
    <t>Christopher</t>
  </si>
  <si>
    <t>Heinz-Dieter</t>
  </si>
  <si>
    <t>Nicolas</t>
  </si>
  <si>
    <t>Fritze</t>
  </si>
  <si>
    <t>Benno</t>
  </si>
  <si>
    <t>Hoffmann, Hanno</t>
  </si>
  <si>
    <t>Ott, Antje</t>
  </si>
  <si>
    <t>Wild, Carl</t>
  </si>
  <si>
    <t>Mileke, Fridolin</t>
  </si>
  <si>
    <t>Peter, Anni</t>
  </si>
  <si>
    <t>Schütze, Hans-Walter</t>
  </si>
  <si>
    <t>Ahrens, Hans-Gerd</t>
  </si>
  <si>
    <t>Wild, Paul</t>
  </si>
  <si>
    <t>Köhler, Sophie</t>
  </si>
  <si>
    <t>Kohl, Kristina</t>
  </si>
  <si>
    <t>Schmidt, Louisa</t>
  </si>
  <si>
    <t>Zimmermann, Carlo</t>
  </si>
  <si>
    <t>König, Lukas</t>
  </si>
  <si>
    <t>Meier, Leni</t>
  </si>
  <si>
    <t>Kunz, Christina</t>
  </si>
  <si>
    <t>Goethe, Lydia</t>
  </si>
  <si>
    <t>Kruse, Annika</t>
  </si>
  <si>
    <t>Engele, Arndt</t>
  </si>
  <si>
    <t>Siebert, Petra</t>
  </si>
  <si>
    <t>Petersen, Ariane</t>
  </si>
  <si>
    <t>Seifert, Carsten</t>
  </si>
  <si>
    <t>Vogel, Roland</t>
  </si>
  <si>
    <t>Müller, Nicola</t>
  </si>
  <si>
    <t>Jacob, John</t>
  </si>
  <si>
    <t>Erdmann, Andrej</t>
  </si>
  <si>
    <t>Schultz, Wolfram</t>
  </si>
  <si>
    <t>Geißler, Dieter</t>
  </si>
  <si>
    <t>Kaufmann, Bianca</t>
  </si>
  <si>
    <t>Ahrens, Irmgard</t>
  </si>
  <si>
    <t>Ebert, Christa</t>
  </si>
  <si>
    <t>Stoll, Kathie</t>
  </si>
  <si>
    <t>Wache, Hans-Otto</t>
  </si>
  <si>
    <t>Weiß, Swenja</t>
  </si>
  <si>
    <t>Schmitt, Christian</t>
  </si>
  <si>
    <t>Kohl, Gebhard</t>
  </si>
  <si>
    <t>Friedrich, Tamara</t>
  </si>
  <si>
    <t>Albrecht, Jonas</t>
  </si>
  <si>
    <t>Rieger, Willibald</t>
  </si>
  <si>
    <t>Maulwurf, Manfred</t>
  </si>
  <si>
    <t>Fuchs, Erich</t>
  </si>
  <si>
    <t>Breuer, Elfriede</t>
  </si>
  <si>
    <t>Hoffmann, Ronald</t>
  </si>
  <si>
    <t>Hildebrandt, Helga</t>
  </si>
  <si>
    <t>Gebhardt, Ingolf</t>
  </si>
  <si>
    <t>Kramer, Anica</t>
  </si>
  <si>
    <t>Seifert, Anja</t>
  </si>
  <si>
    <t>Biolek, Gunter</t>
  </si>
  <si>
    <t>Meyer, Gabriel</t>
  </si>
  <si>
    <t>Sander, Carina</t>
  </si>
  <si>
    <t>Beck, Ulrike</t>
  </si>
  <si>
    <t>Weber, Olga</t>
  </si>
  <si>
    <t>Otto, Wenzel</t>
  </si>
  <si>
    <t>Naumann, Else</t>
  </si>
  <si>
    <t>Werner, Sina</t>
  </si>
  <si>
    <t>Wilke, Helene</t>
  </si>
  <si>
    <t>Löwenberg, Harri</t>
  </si>
  <si>
    <t>Menzel, Frauke</t>
  </si>
  <si>
    <t>Klose, Kati</t>
  </si>
  <si>
    <t>Winkler, Gerd</t>
  </si>
  <si>
    <t>Keller, Matthias</t>
  </si>
  <si>
    <t>Hofmann, Claus-Dieter</t>
  </si>
  <si>
    <t>Kramer, Henrik</t>
  </si>
  <si>
    <t>Mileke, Meike</t>
  </si>
  <si>
    <t>Schindler, Juri</t>
  </si>
  <si>
    <t>Groß, Rita</t>
  </si>
  <si>
    <t>Kohl, Falk</t>
  </si>
  <si>
    <t>Kramer, Max</t>
  </si>
  <si>
    <t>Lehmann, Marina</t>
  </si>
  <si>
    <t>Straus, Dunja</t>
  </si>
  <si>
    <t>Baier, Alex</t>
  </si>
  <si>
    <t>Schiller, Hendrik</t>
  </si>
  <si>
    <t>Vogel, Diethard</t>
  </si>
  <si>
    <t>König, Marie</t>
  </si>
  <si>
    <t>Harms, Christopher</t>
  </si>
  <si>
    <t>Nachtigall, Heinz</t>
  </si>
  <si>
    <t>Becker, Patrizia</t>
  </si>
  <si>
    <t>Hein, Willy</t>
  </si>
  <si>
    <t>Weiß, Ulrich</t>
  </si>
  <si>
    <t>Bruns, Elli</t>
  </si>
  <si>
    <t>Bischoff, Heinz-Dieter</t>
  </si>
  <si>
    <t>Beckmann, Cathleen</t>
  </si>
  <si>
    <t>Beck, Nicolas</t>
  </si>
  <si>
    <t>Wolf, Renate</t>
  </si>
  <si>
    <t>Bollmann, Fritze</t>
  </si>
  <si>
    <t>Frey, Patrick</t>
  </si>
  <si>
    <t>Wache, Linda</t>
  </si>
  <si>
    <t>Gruner, Manja</t>
  </si>
  <si>
    <t>Blum, Evelyne</t>
  </si>
  <si>
    <t>Hartmann, Sarah</t>
  </si>
  <si>
    <t>Förster, Nancy</t>
  </si>
  <si>
    <t>Riedel, Jakob</t>
  </si>
  <si>
    <t>Esser, Karina</t>
  </si>
  <si>
    <t>Keller, Sybille</t>
  </si>
  <si>
    <t>Kuhn, Daniel</t>
  </si>
  <si>
    <t>Kiefer, Karen</t>
  </si>
  <si>
    <t>Schmitz, Silke</t>
  </si>
  <si>
    <t>Fischer, Nina</t>
  </si>
  <si>
    <t>Haas, Oliver</t>
  </si>
  <si>
    <t>Körner, Benno</t>
  </si>
  <si>
    <t>Bach, Erik</t>
  </si>
  <si>
    <t>Qualitätssicherung/804</t>
  </si>
  <si>
    <t>Verkauf/914</t>
  </si>
  <si>
    <t>Qualitätssicherung/721</t>
  </si>
  <si>
    <t>Haushalt/770</t>
  </si>
  <si>
    <t>Verkauf/909</t>
  </si>
  <si>
    <t>Personal/793</t>
  </si>
  <si>
    <t>Vertrieb/732</t>
  </si>
  <si>
    <t>IT/336</t>
  </si>
  <si>
    <t>Personal/1216</t>
  </si>
  <si>
    <t>Haushalt/1107</t>
  </si>
  <si>
    <t>Personal/1128</t>
  </si>
  <si>
    <t>Qualitätssicherung/815</t>
  </si>
  <si>
    <t>Verkauf/832</t>
  </si>
  <si>
    <t>Marketing/1115</t>
  </si>
  <si>
    <t>Marketing/955</t>
  </si>
  <si>
    <t>Personal/1132</t>
  </si>
  <si>
    <t>Verkauf/912</t>
  </si>
  <si>
    <t>Verkauf/740</t>
  </si>
  <si>
    <t>Einkauf/330</t>
  </si>
  <si>
    <t>Verkauf/916</t>
  </si>
  <si>
    <t>Haushalt/515</t>
  </si>
  <si>
    <t>Qualitätssicherung/462</t>
  </si>
  <si>
    <t>IT/1180</t>
  </si>
  <si>
    <t>Personal/704</t>
  </si>
  <si>
    <t>Haushalt/681</t>
  </si>
  <si>
    <t>Einkauf/584</t>
  </si>
  <si>
    <t>Verkauf/400</t>
  </si>
  <si>
    <t>IT/929</t>
  </si>
  <si>
    <t>Personal/1047</t>
  </si>
  <si>
    <t>Marketing/951</t>
  </si>
  <si>
    <t>Einkauf/1088</t>
  </si>
  <si>
    <t>Verkauf/739</t>
  </si>
  <si>
    <t>Qualitätssicherung/1227</t>
  </si>
  <si>
    <t>Marketing/438</t>
  </si>
  <si>
    <t>Qualitätssicherung/722</t>
  </si>
  <si>
    <t>Qualitätssicherung/1233</t>
  </si>
  <si>
    <t>Haushalt/857</t>
  </si>
  <si>
    <t>Qualitätssicherung/638</t>
  </si>
  <si>
    <t>Haushalt/344</t>
  </si>
  <si>
    <t>Personal/452</t>
  </si>
  <si>
    <t>Qualitätssicherung/978</t>
  </si>
  <si>
    <t>Qualitätssicherung/383</t>
  </si>
  <si>
    <t>Haushalt/1026</t>
  </si>
  <si>
    <t>IT/673</t>
  </si>
  <si>
    <t>Qualitätssicherung/897</t>
  </si>
  <si>
    <t>Qualitätssicherung/900</t>
  </si>
  <si>
    <t>IT/334</t>
  </si>
  <si>
    <t>Personal/800</t>
  </si>
  <si>
    <t>Haushalt/938</t>
  </si>
  <si>
    <t>Qualitätssicherung/1238</t>
  </si>
  <si>
    <t>IT/1184</t>
  </si>
  <si>
    <t>Marketing/872</t>
  </si>
  <si>
    <t>Vertrieb/986</t>
  </si>
  <si>
    <t>Personal/1210</t>
  </si>
  <si>
    <t>Haushalt/1025</t>
  </si>
  <si>
    <t>IT/761</t>
  </si>
  <si>
    <t>Einkauf/1004</t>
  </si>
  <si>
    <t>Einkauf/1091</t>
  </si>
  <si>
    <t>Qualitätssicherung/466</t>
  </si>
  <si>
    <t>Personal/459</t>
  </si>
  <si>
    <t>Qualitätssicherung/816</t>
  </si>
  <si>
    <t>Qualitätssicherung/731</t>
  </si>
  <si>
    <t>Vertrieb/1155</t>
  </si>
  <si>
    <t>Qualitätssicherung/725</t>
  </si>
  <si>
    <t>Verkauf/401</t>
  </si>
  <si>
    <t>Einkauf/667</t>
  </si>
  <si>
    <t>Haushalt/512</t>
  </si>
  <si>
    <t>Qualitätssicherung/1149</t>
  </si>
  <si>
    <t>Marketing/352</t>
  </si>
  <si>
    <t>Haushalt/679</t>
  </si>
  <si>
    <t>Vertrieb/650</t>
  </si>
  <si>
    <t>IT/847</t>
  </si>
  <si>
    <t>Qualitätssicherung/1148</t>
  </si>
  <si>
    <t>Marketing/696</t>
  </si>
  <si>
    <t>Personal/366</t>
  </si>
  <si>
    <t>Haushalt/1187</t>
  </si>
  <si>
    <t>Vertrieb/565</t>
  </si>
  <si>
    <t>Personal/457</t>
  </si>
  <si>
    <t>Qualitätssicherung/983</t>
  </si>
  <si>
    <t>Qualitätssicherung/644</t>
  </si>
  <si>
    <t>Marketing/946</t>
  </si>
  <si>
    <t>Haushalt/853</t>
  </si>
  <si>
    <t>Haushalt/1195</t>
  </si>
  <si>
    <t>Verkauf/409</t>
  </si>
  <si>
    <t>Vertrieb/564</t>
  </si>
  <si>
    <t>Marketing/1124</t>
  </si>
  <si>
    <t>Personal/1138</t>
  </si>
  <si>
    <t>Verkauf/999</t>
  </si>
  <si>
    <t>Marketing/1203</t>
  </si>
  <si>
    <t>Einkauf/1173</t>
  </si>
  <si>
    <t>Marketing/528</t>
  </si>
  <si>
    <t>Verkauf/1079</t>
  </si>
  <si>
    <t>Qualitätssicherung/1229</t>
  </si>
  <si>
    <t>Einkauf/501</t>
  </si>
  <si>
    <t>Verkauf/1077</t>
  </si>
  <si>
    <t>Marketing/1207</t>
  </si>
  <si>
    <t>IT/1183</t>
  </si>
  <si>
    <t>Verkauf/492</t>
  </si>
  <si>
    <t>Marketing/615</t>
  </si>
  <si>
    <t>Verkauf/656</t>
  </si>
  <si>
    <t>Abteilung/Personal-Nr.</t>
  </si>
  <si>
    <t>Nachname</t>
  </si>
  <si>
    <t>Gegenstand</t>
  </si>
  <si>
    <t>Anzahl</t>
  </si>
  <si>
    <t>Einzelpreis</t>
  </si>
  <si>
    <t>Computer</t>
  </si>
  <si>
    <t>Tastatur</t>
  </si>
  <si>
    <t>zuzügl. MwSt.</t>
  </si>
  <si>
    <t>Software</t>
  </si>
  <si>
    <t>Maus</t>
  </si>
  <si>
    <t>Netto</t>
  </si>
  <si>
    <t>Brutto</t>
  </si>
  <si>
    <t>Kunde</t>
  </si>
  <si>
    <t>Baustelle</t>
  </si>
  <si>
    <t>SIEMENS</t>
  </si>
  <si>
    <t>SANA</t>
  </si>
  <si>
    <t xml:space="preserve">EUWO </t>
  </si>
  <si>
    <t>TU</t>
  </si>
  <si>
    <t>Lehmann</t>
  </si>
  <si>
    <t>Verkäufer</t>
  </si>
  <si>
    <t>Produkt</t>
  </si>
  <si>
    <t>Kartons</t>
  </si>
  <si>
    <t>Preis</t>
  </si>
  <si>
    <t>Gesamt</t>
  </si>
  <si>
    <t>Schramm</t>
  </si>
  <si>
    <t>Ananas</t>
  </si>
  <si>
    <t>Erdbeeren</t>
  </si>
  <si>
    <t>Giering</t>
  </si>
  <si>
    <t>Apfelsinen</t>
  </si>
  <si>
    <t>Feigen</t>
  </si>
  <si>
    <t>Schröder</t>
  </si>
  <si>
    <t>Bananen</t>
  </si>
  <si>
    <t>Krause</t>
  </si>
  <si>
    <t>Datteln</t>
  </si>
  <si>
    <t>Grabowski</t>
  </si>
  <si>
    <t>Quartal</t>
  </si>
  <si>
    <t>Kartons * Preis</t>
  </si>
  <si>
    <t>Januar</t>
  </si>
  <si>
    <t>Februar</t>
  </si>
  <si>
    <t>März</t>
  </si>
  <si>
    <t>April</t>
  </si>
  <si>
    <t>Mai</t>
  </si>
  <si>
    <t>Juni</t>
  </si>
  <si>
    <t>Juli</t>
  </si>
  <si>
    <t>September</t>
  </si>
  <si>
    <t>Oktober</t>
  </si>
  <si>
    <t>November</t>
  </si>
  <si>
    <t>Dezember</t>
  </si>
  <si>
    <t>Berlin</t>
  </si>
  <si>
    <t>München</t>
  </si>
  <si>
    <t>Hamburg</t>
  </si>
  <si>
    <t>Dresden</t>
  </si>
  <si>
    <t>Arabisch</t>
  </si>
  <si>
    <t>Römisch</t>
  </si>
  <si>
    <t>PAula</t>
  </si>
  <si>
    <t>BErnd</t>
  </si>
  <si>
    <t>MartinA</t>
  </si>
  <si>
    <t>Lisa</t>
  </si>
  <si>
    <t>LeNa</t>
  </si>
  <si>
    <t>Funktionen</t>
  </si>
  <si>
    <t>GROSS</t>
  </si>
  <si>
    <t>GROSS2</t>
  </si>
  <si>
    <t>Celsius</t>
  </si>
  <si>
    <t>Kelvin</t>
  </si>
  <si>
    <t>Fahrenheit</t>
  </si>
  <si>
    <t>Leipzig</t>
  </si>
  <si>
    <t>Q1</t>
  </si>
  <si>
    <t>Q2</t>
  </si>
  <si>
    <t>Q3</t>
  </si>
  <si>
    <t>Q4</t>
  </si>
  <si>
    <t>1 Q</t>
  </si>
  <si>
    <t>2 Q</t>
  </si>
  <si>
    <t>3 Q</t>
  </si>
  <si>
    <t>4 Q</t>
  </si>
  <si>
    <t>Q 1 2024</t>
  </si>
  <si>
    <t>Q 1 2025</t>
  </si>
  <si>
    <t>Q 1 2026</t>
  </si>
  <si>
    <t>Q 1 2027</t>
  </si>
  <si>
    <t>Q 1 2028</t>
  </si>
  <si>
    <t>Q 1 2029</t>
  </si>
  <si>
    <t>Q 1 2030</t>
  </si>
  <si>
    <t>1 Q 2024</t>
  </si>
  <si>
    <t>2 Q 2025</t>
  </si>
  <si>
    <t>2 Q 2024</t>
  </si>
  <si>
    <t>3 Q 2024</t>
  </si>
  <si>
    <t>4 Q 2024</t>
  </si>
  <si>
    <t>1 Q 2025</t>
  </si>
  <si>
    <t>3 Q 2025</t>
  </si>
  <si>
    <t>Die Funktion "DATEDIF" ermittelt die Differenz zwischen 2 Datumswerten TAG-GENAU!</t>
  </si>
  <si>
    <t>Differenz in Tagen bis Weihnachten</t>
  </si>
  <si>
    <t>Heute</t>
  </si>
  <si>
    <t>Weihnachten</t>
  </si>
  <si>
    <t>Wie viele Tage noch?</t>
  </si>
  <si>
    <t>Silvester</t>
  </si>
  <si>
    <t>Wie viele Monate noch?</t>
  </si>
  <si>
    <t>Wie viele Jahre noch?</t>
  </si>
  <si>
    <t>Inhaltsverzeichnis</t>
  </si>
  <si>
    <t>Daten_kurz</t>
  </si>
  <si>
    <t>intelligentes Ausfüllen</t>
  </si>
  <si>
    <t>Schnelle Summe</t>
  </si>
  <si>
    <t>F5 - Gehe zu</t>
  </si>
  <si>
    <t>Trick mit Namen</t>
  </si>
  <si>
    <t>Transponieren</t>
  </si>
  <si>
    <t>I love Rom</t>
  </si>
  <si>
    <t>Gross</t>
  </si>
  <si>
    <t>Umwandeln</t>
  </si>
  <si>
    <t>Auto-Fill</t>
  </si>
  <si>
    <t>DATEDIF</t>
  </si>
  <si>
    <t>Top 3 - Werte addieren</t>
  </si>
  <si>
    <t>=ZEILE()</t>
  </si>
  <si>
    <t>=ZEILE(1:3)</t>
  </si>
  <si>
    <r>
      <t>=KGRÖSSTE(Top_n_Bereich;</t>
    </r>
    <r>
      <rPr>
        <b/>
        <sz val="11"/>
        <color rgb="FFFF0000"/>
        <rFont val="Calibri"/>
        <family val="2"/>
        <scheme val="minor"/>
      </rPr>
      <t>1</t>
    </r>
    <r>
      <rPr>
        <sz val="11"/>
        <color theme="1"/>
        <rFont val="Calibri"/>
        <family val="2"/>
        <scheme val="minor"/>
      </rPr>
      <t>)</t>
    </r>
  </si>
  <si>
    <t>=MAX(Top_n_Bereich)</t>
  </si>
  <si>
    <r>
      <t>=KGRÖSSTE(Top_n_Bereich;ZEILE(</t>
    </r>
    <r>
      <rPr>
        <sz val="11"/>
        <color rgb="FFFF0000"/>
        <rFont val="Calibri"/>
        <family val="2"/>
        <scheme val="minor"/>
      </rPr>
      <t>1:3</t>
    </r>
    <r>
      <rPr>
        <sz val="11"/>
        <color theme="1"/>
        <rFont val="Calibri"/>
        <family val="2"/>
        <scheme val="minor"/>
      </rPr>
      <t>))</t>
    </r>
  </si>
  <si>
    <r>
      <t>=SUMMENPRODUKT(KGRÖSSTE(Top_n_Bereich;ZEILE(</t>
    </r>
    <r>
      <rPr>
        <sz val="11"/>
        <color rgb="FFFF0000"/>
        <rFont val="Calibri"/>
        <family val="2"/>
        <scheme val="minor"/>
      </rPr>
      <t>1:3</t>
    </r>
    <r>
      <rPr>
        <sz val="11"/>
        <color theme="1"/>
        <rFont val="Calibri"/>
        <family val="2"/>
        <scheme val="minor"/>
      </rPr>
      <t>)))</t>
    </r>
  </si>
  <si>
    <r>
      <t>=SUMMENPRODUKT(KGRÖSSTE(Top_n_Bereich;ZEILE(INDIREKT(</t>
    </r>
    <r>
      <rPr>
        <sz val="11"/>
        <color rgb="FFC00000"/>
        <rFont val="Calibri"/>
        <family val="2"/>
        <scheme val="minor"/>
      </rPr>
      <t>M15</t>
    </r>
    <r>
      <rPr>
        <sz val="11"/>
        <color theme="1"/>
        <rFont val="Calibri"/>
        <family val="2"/>
        <scheme val="minor"/>
      </rPr>
      <t>))))</t>
    </r>
  </si>
  <si>
    <t>=SUMMENPRODUKT(C2:C31;D2:D31)</t>
  </si>
  <si>
    <t>Tscheschisch</t>
  </si>
  <si>
    <t>Inhalte einfügen mir Rechenoperation</t>
  </si>
  <si>
    <t>Qualitätssicherung</t>
  </si>
  <si>
    <t>Hoffmann</t>
  </si>
  <si>
    <t>Verkauf</t>
  </si>
  <si>
    <t>Ott</t>
  </si>
  <si>
    <t>Wild</t>
  </si>
  <si>
    <t>Haushalt</t>
  </si>
  <si>
    <t>Mileke</t>
  </si>
  <si>
    <t>Personal</t>
  </si>
  <si>
    <t>Schütze</t>
  </si>
  <si>
    <t>Vertrieb</t>
  </si>
  <si>
    <t>Ahrens</t>
  </si>
  <si>
    <t>IT</t>
  </si>
  <si>
    <t>Köhler</t>
  </si>
  <si>
    <t>Kohl</t>
  </si>
  <si>
    <t>Schmidt</t>
  </si>
  <si>
    <t>Zimmermann</t>
  </si>
  <si>
    <t>König</t>
  </si>
  <si>
    <t>Marketing</t>
  </si>
  <si>
    <t>Meier</t>
  </si>
  <si>
    <t>Kunz</t>
  </si>
  <si>
    <t>Goethe</t>
  </si>
  <si>
    <t>Kruse</t>
  </si>
  <si>
    <t>Engele</t>
  </si>
  <si>
    <t>Einkauf</t>
  </si>
  <si>
    <t>Siebert</t>
  </si>
  <si>
    <t>Petersen</t>
  </si>
  <si>
    <t>Seifert</t>
  </si>
  <si>
    <t>Vogel</t>
  </si>
  <si>
    <t>Müller</t>
  </si>
  <si>
    <t>Erdmann</t>
  </si>
  <si>
    <t>Schultz</t>
  </si>
  <si>
    <t>Geißler</t>
  </si>
  <si>
    <t>Kaufmann</t>
  </si>
  <si>
    <t>Ebert</t>
  </si>
  <si>
    <t>Stoll</t>
  </si>
  <si>
    <t>Wache</t>
  </si>
  <si>
    <t>Weiß</t>
  </si>
  <si>
    <t>Schmitt</t>
  </si>
  <si>
    <t>Friedrich</t>
  </si>
  <si>
    <t>Albrecht</t>
  </si>
  <si>
    <t>Rieger</t>
  </si>
  <si>
    <t>Maulwurf</t>
  </si>
  <si>
    <t>Fuchs</t>
  </si>
  <si>
    <t>Breuer</t>
  </si>
  <si>
    <t>Hildebrandt</t>
  </si>
  <si>
    <t>Gebhardt</t>
  </si>
  <si>
    <t>Kramer</t>
  </si>
  <si>
    <t>Biolek</t>
  </si>
  <si>
    <t>Meyer</t>
  </si>
  <si>
    <t>Sander</t>
  </si>
  <si>
    <t>Beck</t>
  </si>
  <si>
    <t>Weber</t>
  </si>
  <si>
    <t>Naumann</t>
  </si>
  <si>
    <t>Werner</t>
  </si>
  <si>
    <t>Wilke</t>
  </si>
  <si>
    <t>Löwenberg</t>
  </si>
  <si>
    <t>Menzel</t>
  </si>
  <si>
    <t>Klose</t>
  </si>
  <si>
    <t>Winkler</t>
  </si>
  <si>
    <t>Keller</t>
  </si>
  <si>
    <t>Hofmann</t>
  </si>
  <si>
    <t>Schindler</t>
  </si>
  <si>
    <t>Groß</t>
  </si>
  <si>
    <t>Straus</t>
  </si>
  <si>
    <t>Baier</t>
  </si>
  <si>
    <t>Schiller</t>
  </si>
  <si>
    <t>Harms</t>
  </si>
  <si>
    <t>Nachtigall</t>
  </si>
  <si>
    <t>Becker</t>
  </si>
  <si>
    <t>Hein</t>
  </si>
  <si>
    <t>Bruns</t>
  </si>
  <si>
    <t>Bischoff</t>
  </si>
  <si>
    <t>Beckmann</t>
  </si>
  <si>
    <t>Wolf</t>
  </si>
  <si>
    <t>Bollmann</t>
  </si>
  <si>
    <t>Frey</t>
  </si>
  <si>
    <t>Gruner</t>
  </si>
  <si>
    <t>Blum</t>
  </si>
  <si>
    <t>Hartmann</t>
  </si>
  <si>
    <t>Förster</t>
  </si>
  <si>
    <t>Riedel</t>
  </si>
  <si>
    <t>Esser</t>
  </si>
  <si>
    <t>Kuhn</t>
  </si>
  <si>
    <t>Kiefer</t>
  </si>
  <si>
    <t>Schmitz</t>
  </si>
  <si>
    <t>Fischer</t>
  </si>
  <si>
    <t>Haas</t>
  </si>
  <si>
    <t>Körner</t>
  </si>
  <si>
    <t>Bach</t>
  </si>
  <si>
    <t>Geb-Datum</t>
  </si>
  <si>
    <t>804</t>
  </si>
  <si>
    <t>914</t>
  </si>
  <si>
    <t>721</t>
  </si>
  <si>
    <t>770</t>
  </si>
  <si>
    <t>909</t>
  </si>
  <si>
    <t>793</t>
  </si>
  <si>
    <t>732</t>
  </si>
  <si>
    <t>336</t>
  </si>
  <si>
    <t>1216</t>
  </si>
  <si>
    <t>1107</t>
  </si>
  <si>
    <t>1128</t>
  </si>
  <si>
    <t>815</t>
  </si>
  <si>
    <t>832</t>
  </si>
  <si>
    <t>1115</t>
  </si>
  <si>
    <t>955</t>
  </si>
  <si>
    <t>1132</t>
  </si>
  <si>
    <t>912</t>
  </si>
  <si>
    <t>740</t>
  </si>
  <si>
    <t>330</t>
  </si>
  <si>
    <t>916</t>
  </si>
  <si>
    <t>515</t>
  </si>
  <si>
    <t>462</t>
  </si>
  <si>
    <t>1180</t>
  </si>
  <si>
    <t>704</t>
  </si>
  <si>
    <t>681</t>
  </si>
  <si>
    <t>584</t>
  </si>
  <si>
    <t>400</t>
  </si>
  <si>
    <t>929</t>
  </si>
  <si>
    <t>1047</t>
  </si>
  <si>
    <t>951</t>
  </si>
  <si>
    <t>1088</t>
  </si>
  <si>
    <t>739</t>
  </si>
  <si>
    <t>1227</t>
  </si>
  <si>
    <t>438</t>
  </si>
  <si>
    <t>722</t>
  </si>
  <si>
    <t>1233</t>
  </si>
  <si>
    <t>857</t>
  </si>
  <si>
    <t>638</t>
  </si>
  <si>
    <t>344</t>
  </si>
  <si>
    <t>452</t>
  </si>
  <si>
    <t>978</t>
  </si>
  <si>
    <t>383</t>
  </si>
  <si>
    <t>1026</t>
  </si>
  <si>
    <t>673</t>
  </si>
  <si>
    <t>897</t>
  </si>
  <si>
    <t>900</t>
  </si>
  <si>
    <t>334</t>
  </si>
  <si>
    <t>800</t>
  </si>
  <si>
    <t>938</t>
  </si>
  <si>
    <t>1238</t>
  </si>
  <si>
    <t>1184</t>
  </si>
  <si>
    <t>872</t>
  </si>
  <si>
    <t>986</t>
  </si>
  <si>
    <t>1210</t>
  </si>
  <si>
    <t>1025</t>
  </si>
  <si>
    <t>761</t>
  </si>
  <si>
    <t>1004</t>
  </si>
  <si>
    <t>1091</t>
  </si>
  <si>
    <t>466</t>
  </si>
  <si>
    <t>459</t>
  </si>
  <si>
    <t>816</t>
  </si>
  <si>
    <t>731</t>
  </si>
  <si>
    <t>1155</t>
  </si>
  <si>
    <t>725</t>
  </si>
  <si>
    <t>401</t>
  </si>
  <si>
    <t>667</t>
  </si>
  <si>
    <t>512</t>
  </si>
  <si>
    <t>1149</t>
  </si>
  <si>
    <t>352</t>
  </si>
  <si>
    <t>679</t>
  </si>
  <si>
    <t>650</t>
  </si>
  <si>
    <t>847</t>
  </si>
  <si>
    <t>1148</t>
  </si>
  <si>
    <t>696</t>
  </si>
  <si>
    <t>366</t>
  </si>
  <si>
    <t>1187</t>
  </si>
  <si>
    <t>565</t>
  </si>
  <si>
    <t>457</t>
  </si>
  <si>
    <t>983</t>
  </si>
  <si>
    <t>644</t>
  </si>
  <si>
    <t>946</t>
  </si>
  <si>
    <t>853</t>
  </si>
  <si>
    <t>1195</t>
  </si>
  <si>
    <t>409</t>
  </si>
  <si>
    <t>564</t>
  </si>
  <si>
    <t>1124</t>
  </si>
  <si>
    <t>1138</t>
  </si>
  <si>
    <t>999</t>
  </si>
  <si>
    <t>1203</t>
  </si>
  <si>
    <t>1173</t>
  </si>
  <si>
    <t>528</t>
  </si>
  <si>
    <t>1079</t>
  </si>
  <si>
    <t>1229</t>
  </si>
  <si>
    <t>501</t>
  </si>
  <si>
    <t>1077</t>
  </si>
  <si>
    <t>1207</t>
  </si>
  <si>
    <t>1183</t>
  </si>
  <si>
    <t>492</t>
  </si>
  <si>
    <t>615</t>
  </si>
  <si>
    <t>656</t>
  </si>
  <si>
    <t>Unterschrift-Linie per Zahlenformat</t>
  </si>
  <si>
    <t>Datum, Ort</t>
  </si>
  <si>
    <t>_</t>
  </si>
  <si>
    <t>Unterschrift</t>
  </si>
  <si>
    <t>Spezielle Formate</t>
  </si>
  <si>
    <t>Werte mit "0" unterdrücken</t>
  </si>
  <si>
    <t>Werte</t>
  </si>
  <si>
    <t>Null unterdrückt</t>
  </si>
  <si>
    <t>Werte mit mehr als 100% unterdrücken</t>
  </si>
  <si>
    <t>Vorjahr</t>
  </si>
  <si>
    <t>Dieses Jahr</t>
  </si>
  <si>
    <t>Delta in %</t>
  </si>
  <si>
    <t>&gt; 100%</t>
  </si>
  <si>
    <t>Reihen ausfüllen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</si>
</sst>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2">
    <numFmt numFmtId="43" formatCode="_-* #,##0.00_-;\-* #,##0.00_-;_-* &quot;-&quot;??_-;_-@_-"/>
    <numFmt numFmtId="164" formatCode="_(&quot;€&quot;* #,##0.00_);_(&quot;€&quot;* \(#,##0.00\);_(&quot;€&quot;* &quot;-&quot;??_);_(@_)"/>
    <numFmt numFmtId="165" formatCode="_-* #,##0\ _€_-;\-* #,##0\ _€_-;_-* &quot;-&quot;??\ _€_-;_-@_-"/>
    <numFmt numFmtId="166" formatCode="_-* #,##0.00\ [$€-407]_-;\-* #,##0.00\ [$€-407]_-;_-* &quot;-&quot;??\ [$€-407]_-;_-@_-"/>
    <numFmt numFmtId="167" formatCode="#,##0\ &quot;€&quot;"/>
    <numFmt numFmtId="168" formatCode="[Color10]&quot;+ &quot;0;[Red]&quot;- &quot;0;"/>
    <numFmt numFmtId="169" formatCode="_-* #,##0\ [$€-407]_-;\-* #,##0\ [$€-407]_-;_-* &quot;-&quot;??\ [$€-407]_-;_-@_-"/>
    <numFmt numFmtId="170" formatCode="#,##0&quot;  &quot;"/>
    <numFmt numFmtId="171" formatCode="@*_"/>
    <numFmt numFmtId="172" formatCode="#,##0;[Red]\-#,##0;;"/>
    <numFmt numFmtId="173" formatCode="[White][&gt;1]General;[Red]General;0.00"/>
    <numFmt numFmtId="174" formatCode="0.00\ %&quot;  &quot;"/>
  </numFmts>
  <fonts count="27" x14ac:knownFonts="1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0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0"/>
      <color indexed="8"/>
      <name val="Arial"/>
      <family val="2"/>
    </font>
    <font>
      <sz val="11"/>
      <color indexed="8"/>
      <name val="Calibri"/>
      <family val="2"/>
    </font>
    <font>
      <sz val="12"/>
      <color rgb="FF000000"/>
      <name val="Calibri"/>
      <family val="2"/>
      <scheme val="minor"/>
    </font>
    <font>
      <b/>
      <sz val="11"/>
      <color theme="0"/>
      <name val="Calibri"/>
      <family val="2"/>
    </font>
    <font>
      <b/>
      <sz val="9"/>
      <color indexed="81"/>
      <name val="Segoe UI"/>
      <family val="2"/>
    </font>
    <font>
      <b/>
      <sz val="14"/>
      <color theme="0"/>
      <name val="Calibri"/>
      <family val="2"/>
      <scheme val="minor"/>
    </font>
    <font>
      <sz val="10"/>
      <name val="Calibri"/>
      <family val="2"/>
      <scheme val="minor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sz val="14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1"/>
      <name val="Calibri"/>
      <family val="2"/>
      <scheme val="minor"/>
    </font>
    <font>
      <sz val="11"/>
      <color rgb="FFC00000"/>
      <name val="Calibri"/>
      <family val="2"/>
      <scheme val="minor"/>
    </font>
    <font>
      <sz val="14"/>
      <color rgb="FFC00000"/>
      <name val="Calibri"/>
      <family val="2"/>
      <scheme val="minor"/>
    </font>
    <font>
      <b/>
      <sz val="14"/>
      <color rgb="FFC00000"/>
      <name val="Calibri"/>
      <family val="2"/>
      <scheme val="minor"/>
    </font>
    <font>
      <b/>
      <sz val="12"/>
      <color rgb="FFC00000"/>
      <name val="Calibri"/>
      <family val="2"/>
      <scheme val="minor"/>
    </font>
    <font>
      <sz val="12"/>
      <color theme="0"/>
      <name val="Calibri"/>
      <family val="2"/>
      <scheme val="minor"/>
    </font>
    <font>
      <strike/>
      <sz val="11"/>
      <color theme="1"/>
      <name val="Calibri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4"/>
        <bgColor indexed="0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/>
      </patternFill>
    </fill>
  </fills>
  <borders count="26">
    <border>
      <left/>
      <right/>
      <top/>
      <bottom/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 style="thin">
        <color theme="4" tint="0.39997558519241921"/>
      </left>
      <right/>
      <top style="thin">
        <color theme="4" tint="0.39997558519241921"/>
      </top>
      <bottom style="thin">
        <color theme="4" tint="0.39997558519241921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 style="thin">
        <color theme="4" tint="0.39997558519241921"/>
      </right>
      <top style="thin">
        <color indexed="8"/>
      </top>
      <bottom/>
      <diagonal/>
    </border>
    <border>
      <left style="thin">
        <color indexed="22"/>
      </left>
      <right/>
      <top style="thin">
        <color indexed="8"/>
      </top>
      <bottom/>
      <diagonal/>
    </border>
    <border>
      <left style="thin">
        <color indexed="22"/>
      </left>
      <right style="thin">
        <color theme="4" tint="0.39997558519241921"/>
      </right>
      <top style="thin">
        <color indexed="8"/>
      </top>
      <bottom/>
      <diagonal/>
    </border>
    <border>
      <left style="thin">
        <color indexed="22"/>
      </left>
      <right/>
      <top style="thin">
        <color indexed="22"/>
      </top>
      <bottom/>
      <diagonal/>
    </border>
    <border>
      <left style="thin">
        <color indexed="22"/>
      </left>
      <right style="thin">
        <color theme="4" tint="0.39997558519241921"/>
      </right>
      <top style="thin">
        <color indexed="22"/>
      </top>
      <bottom/>
      <diagonal/>
    </border>
    <border>
      <left style="thin">
        <color theme="4" tint="0.39997558519241921"/>
      </left>
      <right/>
      <top style="thin">
        <color indexed="22"/>
      </top>
      <bottom/>
      <diagonal/>
    </border>
    <border>
      <left/>
      <right/>
      <top style="thin">
        <color indexed="22"/>
      </top>
      <bottom/>
      <diagonal/>
    </border>
    <border>
      <left style="thin">
        <color theme="4" tint="0.39997558519241921"/>
      </left>
      <right/>
      <top style="thin">
        <color theme="4" tint="0.39997558519241921"/>
      </top>
      <bottom/>
      <diagonal/>
    </border>
    <border>
      <left/>
      <right/>
      <top style="thin">
        <color theme="4" tint="0.39997558519241921"/>
      </top>
      <bottom/>
      <diagonal/>
    </border>
    <border>
      <left style="thin">
        <color indexed="22"/>
      </left>
      <right style="thin">
        <color theme="4" tint="0.39997558519241921"/>
      </right>
      <top style="thin">
        <color theme="4" tint="0.39997558519241921"/>
      </top>
      <bottom/>
      <diagonal/>
    </border>
    <border>
      <left style="thin">
        <color indexed="22"/>
      </left>
      <right/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n">
        <color theme="4" tint="0.39997558519241921"/>
      </right>
      <top style="thin">
        <color theme="4" tint="0.39997558519241921"/>
      </top>
      <bottom style="thin">
        <color theme="4" tint="0.39997558519241921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rgb="FF00B050"/>
      </left>
      <right style="thin">
        <color rgb="FF00B050"/>
      </right>
      <top style="thin">
        <color rgb="FF00B050"/>
      </top>
      <bottom style="thin">
        <color rgb="FF00B050"/>
      </bottom>
      <diagonal/>
    </border>
    <border>
      <left style="thin">
        <color rgb="FF0070C0"/>
      </left>
      <right style="thin">
        <color rgb="FF0070C0"/>
      </right>
      <top style="thin">
        <color rgb="FF0070C0"/>
      </top>
      <bottom style="thin">
        <color rgb="FF0070C0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/>
      <diagonal/>
    </border>
    <border>
      <left style="thin">
        <color theme="0" tint="-0.34998626667073579"/>
      </left>
      <right style="thin">
        <color theme="0" tint="-0.34998626667073579"/>
      </right>
      <top/>
      <bottom/>
      <diagonal/>
    </border>
    <border>
      <left style="thin">
        <color theme="0" tint="-0.34998626667073579"/>
      </left>
      <right style="thin">
        <color theme="0" tint="-0.34998626667073579"/>
      </right>
      <top/>
      <bottom style="thin">
        <color theme="0" tint="-0.34998626667073579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</borders>
  <cellStyleXfs count="14">
    <xf numFmtId="0" fontId="0" fillId="0" borderId="0"/>
    <xf numFmtId="164" fontId="2" fillId="0" borderId="0" applyFont="0" applyFill="0" applyBorder="0" applyAlignment="0" applyProtection="0"/>
    <xf numFmtId="0" fontId="3" fillId="2" borderId="0">
      <alignment vertical="center"/>
    </xf>
    <xf numFmtId="0" fontId="4" fillId="2" borderId="0">
      <alignment vertical="center"/>
    </xf>
    <xf numFmtId="0" fontId="3" fillId="3" borderId="0">
      <alignment vertical="center"/>
    </xf>
    <xf numFmtId="0" fontId="3" fillId="3" borderId="0">
      <alignment vertical="center"/>
    </xf>
    <xf numFmtId="0" fontId="4" fillId="3" borderId="0">
      <alignment vertical="center"/>
    </xf>
    <xf numFmtId="0" fontId="5" fillId="0" borderId="0"/>
    <xf numFmtId="9" fontId="2" fillId="0" borderId="0" applyFont="0" applyFill="0" applyBorder="0" applyAlignment="0" applyProtection="0"/>
    <xf numFmtId="0" fontId="2" fillId="0" borderId="16" applyNumberFormat="0" applyFont="0" applyFill="0" applyAlignment="0" applyProtection="0">
      <alignment vertical="center"/>
    </xf>
    <xf numFmtId="43" fontId="2" fillId="0" borderId="0" applyFont="0" applyFill="0" applyBorder="0" applyAlignment="0" applyProtection="0"/>
    <xf numFmtId="0" fontId="25" fillId="10" borderId="0" applyNumberFormat="0" applyBorder="0" applyAlignment="0" applyProtection="0"/>
    <xf numFmtId="0" fontId="5" fillId="0" borderId="0"/>
    <xf numFmtId="171" fontId="2" fillId="0" borderId="0" applyFont="0" applyFill="0" applyBorder="0" applyProtection="0">
      <alignment horizontal="left"/>
    </xf>
  </cellStyleXfs>
  <cellXfs count="123">
    <xf numFmtId="0" fontId="0" fillId="0" borderId="0" xfId="0"/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164" fontId="0" fillId="0" borderId="0" xfId="1" applyFont="1" applyAlignment="1">
      <alignment vertical="center"/>
    </xf>
    <xf numFmtId="0" fontId="4" fillId="3" borderId="0" xfId="6">
      <alignment vertical="center"/>
    </xf>
    <xf numFmtId="0" fontId="8" fillId="4" borderId="3" xfId="7" applyFont="1" applyFill="1" applyBorder="1" applyAlignment="1">
      <alignment horizontal="center" vertical="center"/>
    </xf>
    <xf numFmtId="0" fontId="8" fillId="4" borderId="4" xfId="7" applyFont="1" applyFill="1" applyBorder="1" applyAlignment="1">
      <alignment horizontal="center" vertical="center"/>
    </xf>
    <xf numFmtId="0" fontId="0" fillId="5" borderId="5" xfId="0" applyFill="1" applyBorder="1" applyAlignment="1">
      <alignment vertical="center"/>
    </xf>
    <xf numFmtId="0" fontId="0" fillId="5" borderId="5" xfId="0" applyFill="1" applyBorder="1" applyAlignment="1">
      <alignment horizontal="center" vertical="center"/>
    </xf>
    <xf numFmtId="0" fontId="0" fillId="5" borderId="6" xfId="0" applyFill="1" applyBorder="1" applyAlignment="1">
      <alignment vertical="center"/>
    </xf>
    <xf numFmtId="0" fontId="7" fillId="0" borderId="7" xfId="0" applyFont="1" applyBorder="1"/>
    <xf numFmtId="0" fontId="0" fillId="0" borderId="7" xfId="0" applyBorder="1" applyAlignment="1">
      <alignment horizontal="center" vertical="center"/>
    </xf>
    <xf numFmtId="0" fontId="0" fillId="0" borderId="7" xfId="0" applyBorder="1" applyAlignment="1">
      <alignment vertical="center"/>
    </xf>
    <xf numFmtId="0" fontId="7" fillId="0" borderId="8" xfId="0" applyFont="1" applyBorder="1"/>
    <xf numFmtId="0" fontId="0" fillId="5" borderId="7" xfId="0" applyFill="1" applyBorder="1" applyAlignment="1">
      <alignment vertical="center"/>
    </xf>
    <xf numFmtId="0" fontId="0" fillId="5" borderId="7" xfId="0" applyFill="1" applyBorder="1" applyAlignment="1">
      <alignment horizontal="center" vertical="center"/>
    </xf>
    <xf numFmtId="0" fontId="0" fillId="5" borderId="8" xfId="0" applyFill="1" applyBorder="1" applyAlignment="1">
      <alignment vertical="center"/>
    </xf>
    <xf numFmtId="0" fontId="0" fillId="0" borderId="8" xfId="0" applyBorder="1" applyAlignment="1">
      <alignment vertical="center"/>
    </xf>
    <xf numFmtId="0" fontId="7" fillId="5" borderId="7" xfId="0" applyFont="1" applyFill="1" applyBorder="1"/>
    <xf numFmtId="0" fontId="7" fillId="5" borderId="8" xfId="0" applyFont="1" applyFill="1" applyBorder="1"/>
    <xf numFmtId="0" fontId="6" fillId="0" borderId="7" xfId="7" applyFont="1" applyBorder="1" applyAlignment="1">
      <alignment vertical="center" wrapText="1"/>
    </xf>
    <xf numFmtId="0" fontId="6" fillId="0" borderId="7" xfId="7" applyFont="1" applyBorder="1" applyAlignment="1">
      <alignment horizontal="center" vertical="center" wrapText="1"/>
    </xf>
    <xf numFmtId="0" fontId="6" fillId="0" borderId="8" xfId="7" applyFont="1" applyBorder="1" applyAlignment="1">
      <alignment vertical="center" wrapText="1"/>
    </xf>
    <xf numFmtId="0" fontId="6" fillId="5" borderId="7" xfId="7" applyFont="1" applyFill="1" applyBorder="1" applyAlignment="1">
      <alignment vertical="center" wrapText="1"/>
    </xf>
    <xf numFmtId="0" fontId="6" fillId="5" borderId="7" xfId="7" applyFont="1" applyFill="1" applyBorder="1" applyAlignment="1">
      <alignment horizontal="center" vertical="center" wrapText="1"/>
    </xf>
    <xf numFmtId="0" fontId="6" fillId="5" borderId="8" xfId="7" applyFont="1" applyFill="1" applyBorder="1" applyAlignment="1">
      <alignment vertical="center" wrapText="1"/>
    </xf>
    <xf numFmtId="0" fontId="7" fillId="0" borderId="9" xfId="0" applyFont="1" applyBorder="1"/>
    <xf numFmtId="0" fontId="0" fillId="0" borderId="10" xfId="0" applyBorder="1" applyAlignment="1">
      <alignment horizontal="center" vertical="center"/>
    </xf>
    <xf numFmtId="0" fontId="7" fillId="5" borderId="11" xfId="0" applyFont="1" applyFill="1" applyBorder="1"/>
    <xf numFmtId="0" fontId="0" fillId="5" borderId="12" xfId="0" applyFill="1" applyBorder="1" applyAlignment="1">
      <alignment horizontal="center" vertical="center"/>
    </xf>
    <xf numFmtId="0" fontId="7" fillId="5" borderId="13" xfId="0" applyFont="1" applyFill="1" applyBorder="1"/>
    <xf numFmtId="0" fontId="7" fillId="0" borderId="11" xfId="0" applyFont="1" applyBorder="1"/>
    <xf numFmtId="0" fontId="0" fillId="0" borderId="12" xfId="0" applyBorder="1" applyAlignment="1">
      <alignment horizontal="center" vertical="center"/>
    </xf>
    <xf numFmtId="0" fontId="7" fillId="0" borderId="13" xfId="0" applyFont="1" applyBorder="1"/>
    <xf numFmtId="0" fontId="0" fillId="5" borderId="11" xfId="0" applyFill="1" applyBorder="1" applyAlignment="1">
      <alignment vertical="center"/>
    </xf>
    <xf numFmtId="0" fontId="0" fillId="5" borderId="13" xfId="0" applyFill="1" applyBorder="1" applyAlignment="1">
      <alignment vertical="center"/>
    </xf>
    <xf numFmtId="0" fontId="0" fillId="0" borderId="11" xfId="0" applyBorder="1" applyAlignment="1">
      <alignment vertical="center"/>
    </xf>
    <xf numFmtId="0" fontId="0" fillId="0" borderId="13" xfId="0" applyBorder="1" applyAlignment="1">
      <alignment vertical="center"/>
    </xf>
    <xf numFmtId="0" fontId="0" fillId="0" borderId="2" xfId="0" applyBorder="1" applyAlignment="1">
      <alignment vertical="center"/>
    </xf>
    <xf numFmtId="0" fontId="0" fillId="0" borderId="1" xfId="0" applyBorder="1" applyAlignment="1">
      <alignment horizontal="center" vertical="center"/>
    </xf>
    <xf numFmtId="0" fontId="0" fillId="0" borderId="14" xfId="0" applyBorder="1" applyAlignment="1">
      <alignment vertical="center"/>
    </xf>
    <xf numFmtId="0" fontId="0" fillId="0" borderId="15" xfId="0" applyBorder="1" applyAlignment="1">
      <alignment vertical="center"/>
    </xf>
    <xf numFmtId="0" fontId="4" fillId="3" borderId="16" xfId="9" applyFont="1" applyFill="1" applyAlignment="1">
      <alignment horizontal="center" vertical="center"/>
    </xf>
    <xf numFmtId="165" fontId="0" fillId="0" borderId="16" xfId="9" applyNumberFormat="1" applyFont="1" applyAlignment="1">
      <alignment vertical="center"/>
    </xf>
    <xf numFmtId="166" fontId="0" fillId="0" borderId="16" xfId="9" applyNumberFormat="1" applyFont="1" applyAlignment="1">
      <alignment vertical="center"/>
    </xf>
    <xf numFmtId="166" fontId="0" fillId="6" borderId="16" xfId="9" applyNumberFormat="1" applyFont="1" applyFill="1" applyAlignment="1">
      <alignment vertical="center"/>
    </xf>
    <xf numFmtId="0" fontId="0" fillId="7" borderId="16" xfId="9" applyFont="1" applyFill="1" applyAlignment="1">
      <alignment vertical="center"/>
    </xf>
    <xf numFmtId="9" fontId="0" fillId="0" borderId="0" xfId="0" applyNumberFormat="1" applyAlignment="1">
      <alignment vertical="center"/>
    </xf>
    <xf numFmtId="166" fontId="0" fillId="0" borderId="0" xfId="0" applyNumberFormat="1" applyAlignment="1">
      <alignment vertical="center"/>
    </xf>
    <xf numFmtId="0" fontId="10" fillId="2" borderId="16" xfId="9" applyFont="1" applyFill="1" applyAlignment="1">
      <alignment horizontal="center" vertical="center"/>
    </xf>
    <xf numFmtId="0" fontId="10" fillId="2" borderId="16" xfId="9" applyFont="1" applyFill="1">
      <alignment vertical="center"/>
    </xf>
    <xf numFmtId="14" fontId="11" fillId="0" borderId="16" xfId="9" applyNumberFormat="1" applyFont="1" applyAlignment="1">
      <alignment horizontal="center" vertical="center"/>
    </xf>
    <xf numFmtId="4" fontId="11" fillId="0" borderId="16" xfId="9" applyNumberFormat="1" applyFont="1" applyAlignment="1">
      <alignment vertical="center"/>
    </xf>
    <xf numFmtId="0" fontId="11" fillId="0" borderId="16" xfId="9" applyNumberFormat="1" applyFont="1" applyAlignment="1">
      <alignment horizontal="center" vertical="center"/>
    </xf>
    <xf numFmtId="167" fontId="11" fillId="0" borderId="16" xfId="9" applyNumberFormat="1" applyFont="1" applyAlignment="1">
      <alignment horizontal="right" vertical="center"/>
    </xf>
    <xf numFmtId="0" fontId="11" fillId="0" borderId="16" xfId="9" applyNumberFormat="1" applyFont="1" applyAlignment="1" applyProtection="1">
      <alignment horizontal="center" vertical="center"/>
      <protection locked="0"/>
    </xf>
    <xf numFmtId="0" fontId="11" fillId="0" borderId="16" xfId="9" applyFont="1" applyAlignment="1">
      <alignment horizontal="left" vertical="center"/>
    </xf>
    <xf numFmtId="4" fontId="11" fillId="0" borderId="16" xfId="9" applyNumberFormat="1" applyFont="1" applyAlignment="1" applyProtection="1">
      <alignment vertical="center"/>
      <protection locked="0"/>
    </xf>
    <xf numFmtId="167" fontId="0" fillId="0" borderId="0" xfId="0" applyNumberFormat="1" applyAlignment="1">
      <alignment vertical="center"/>
    </xf>
    <xf numFmtId="168" fontId="0" fillId="0" borderId="0" xfId="0" applyNumberFormat="1" applyAlignment="1">
      <alignment vertical="center"/>
    </xf>
    <xf numFmtId="0" fontId="4" fillId="3" borderId="0" xfId="6" applyAlignment="1">
      <alignment horizontal="center" vertical="center"/>
    </xf>
    <xf numFmtId="14" fontId="12" fillId="0" borderId="0" xfId="0" applyNumberFormat="1" applyFont="1"/>
    <xf numFmtId="0" fontId="12" fillId="0" borderId="0" xfId="0" applyFont="1" applyAlignment="1">
      <alignment horizontal="center"/>
    </xf>
    <xf numFmtId="0" fontId="12" fillId="0" borderId="0" xfId="0" applyFont="1"/>
    <xf numFmtId="165" fontId="12" fillId="0" borderId="0" xfId="10" applyNumberFormat="1" applyFont="1" applyFill="1" applyBorder="1"/>
    <xf numFmtId="4" fontId="12" fillId="0" borderId="0" xfId="0" applyNumberFormat="1" applyFont="1"/>
    <xf numFmtId="0" fontId="4" fillId="2" borderId="0" xfId="3">
      <alignment vertical="center"/>
    </xf>
    <xf numFmtId="0" fontId="4" fillId="2" borderId="16" xfId="3" applyBorder="1">
      <alignment vertical="center"/>
    </xf>
    <xf numFmtId="0" fontId="0" fillId="0" borderId="16" xfId="0" applyBorder="1" applyAlignment="1">
      <alignment vertical="center"/>
    </xf>
    <xf numFmtId="169" fontId="0" fillId="0" borderId="16" xfId="0" applyNumberFormat="1" applyBorder="1" applyAlignment="1">
      <alignment vertical="center"/>
    </xf>
    <xf numFmtId="0" fontId="14" fillId="0" borderId="0" xfId="0" applyFont="1" applyAlignment="1">
      <alignment vertical="center"/>
    </xf>
    <xf numFmtId="0" fontId="15" fillId="0" borderId="0" xfId="0" applyFont="1" applyAlignment="1">
      <alignment vertical="center"/>
    </xf>
    <xf numFmtId="0" fontId="15" fillId="0" borderId="17" xfId="0" applyFont="1" applyBorder="1" applyAlignment="1">
      <alignment vertical="center"/>
    </xf>
    <xf numFmtId="0" fontId="3" fillId="3" borderId="17" xfId="6" applyFont="1" applyBorder="1" applyAlignment="1">
      <alignment horizontal="center" vertical="center"/>
    </xf>
    <xf numFmtId="168" fontId="14" fillId="0" borderId="0" xfId="0" applyNumberFormat="1" applyFont="1" applyAlignment="1">
      <alignment vertical="center"/>
    </xf>
    <xf numFmtId="0" fontId="10" fillId="2" borderId="18" xfId="3" applyFont="1" applyBorder="1">
      <alignment vertical="center"/>
    </xf>
    <xf numFmtId="170" fontId="14" fillId="0" borderId="18" xfId="0" applyNumberFormat="1" applyFont="1" applyBorder="1" applyAlignment="1">
      <alignment vertical="center"/>
    </xf>
    <xf numFmtId="170" fontId="0" fillId="0" borderId="0" xfId="0" applyNumberFormat="1" applyAlignment="1">
      <alignment vertical="center"/>
    </xf>
    <xf numFmtId="14" fontId="0" fillId="6" borderId="0" xfId="0" applyNumberFormat="1" applyFill="1" applyAlignment="1">
      <alignment vertical="center"/>
    </xf>
    <xf numFmtId="0" fontId="0" fillId="6" borderId="0" xfId="0" applyFill="1" applyAlignment="1">
      <alignment vertical="center"/>
    </xf>
    <xf numFmtId="0" fontId="0" fillId="0" borderId="16" xfId="0" applyBorder="1" applyAlignment="1">
      <alignment horizontal="center" vertical="center"/>
    </xf>
    <xf numFmtId="14" fontId="0" fillId="0" borderId="16" xfId="0" applyNumberFormat="1" applyBorder="1" applyAlignment="1">
      <alignment horizontal="center" vertical="center"/>
    </xf>
    <xf numFmtId="3" fontId="0" fillId="0" borderId="16" xfId="10" applyNumberFormat="1" applyFont="1" applyBorder="1" applyAlignment="1">
      <alignment horizontal="center" vertical="center"/>
    </xf>
    <xf numFmtId="0" fontId="3" fillId="2" borderId="0" xfId="2">
      <alignment vertical="center"/>
    </xf>
    <xf numFmtId="14" fontId="0" fillId="0" borderId="0" xfId="0" applyNumberFormat="1" applyAlignment="1">
      <alignment vertical="center"/>
    </xf>
    <xf numFmtId="166" fontId="12" fillId="0" borderId="0" xfId="0" applyNumberFormat="1" applyFont="1"/>
    <xf numFmtId="0" fontId="0" fillId="0" borderId="0" xfId="0" quotePrefix="1" applyAlignment="1">
      <alignment vertical="center"/>
    </xf>
    <xf numFmtId="0" fontId="0" fillId="6" borderId="0" xfId="0" applyFill="1" applyAlignment="1">
      <alignment horizontal="center" vertical="center"/>
    </xf>
    <xf numFmtId="0" fontId="0" fillId="6" borderId="0" xfId="0" quotePrefix="1" applyFill="1" applyAlignment="1">
      <alignment vertical="center"/>
    </xf>
    <xf numFmtId="0" fontId="0" fillId="9" borderId="0" xfId="0" applyFill="1" applyAlignment="1">
      <alignment horizontal="center" vertical="center"/>
    </xf>
    <xf numFmtId="0" fontId="0" fillId="9" borderId="0" xfId="0" quotePrefix="1" applyFill="1" applyAlignment="1">
      <alignment vertical="center"/>
    </xf>
    <xf numFmtId="166" fontId="20" fillId="0" borderId="19" xfId="0" applyNumberFormat="1" applyFont="1" applyBorder="1"/>
    <xf numFmtId="0" fontId="22" fillId="0" borderId="20" xfId="0" applyFont="1" applyBorder="1" applyAlignment="1">
      <alignment horizontal="center" vertical="center"/>
    </xf>
    <xf numFmtId="14" fontId="12" fillId="0" borderId="0" xfId="0" applyNumberFormat="1" applyFont="1" applyAlignment="1">
      <alignment horizontal="center" vertical="center"/>
    </xf>
    <xf numFmtId="0" fontId="12" fillId="0" borderId="0" xfId="0" applyFont="1" applyAlignment="1">
      <alignment vertical="center"/>
    </xf>
    <xf numFmtId="165" fontId="12" fillId="0" borderId="0" xfId="10" applyNumberFormat="1" applyFont="1" applyFill="1" applyBorder="1" applyAlignment="1">
      <alignment vertical="center"/>
    </xf>
    <xf numFmtId="166" fontId="12" fillId="0" borderId="0" xfId="0" applyNumberFormat="1" applyFont="1" applyAlignment="1">
      <alignment vertical="center"/>
    </xf>
    <xf numFmtId="166" fontId="24" fillId="0" borderId="0" xfId="0" applyNumberFormat="1" applyFont="1"/>
    <xf numFmtId="0" fontId="6" fillId="0" borderId="24" xfId="12" applyFont="1" applyBorder="1" applyAlignment="1">
      <alignment vertical="center" wrapText="1"/>
    </xf>
    <xf numFmtId="0" fontId="6" fillId="0" borderId="24" xfId="12" applyFont="1" applyBorder="1" applyAlignment="1">
      <alignment horizontal="center" vertical="center" wrapText="1"/>
    </xf>
    <xf numFmtId="0" fontId="0" fillId="0" borderId="0" xfId="0" applyAlignment="1">
      <alignment horizontal="left" vertical="center"/>
    </xf>
    <xf numFmtId="14" fontId="25" fillId="10" borderId="0" xfId="11" applyNumberFormat="1" applyAlignment="1">
      <alignment vertical="center"/>
    </xf>
    <xf numFmtId="0" fontId="25" fillId="10" borderId="23" xfId="11" applyBorder="1" applyAlignment="1">
      <alignment horizontal="center" vertical="center"/>
    </xf>
    <xf numFmtId="14" fontId="25" fillId="10" borderId="25" xfId="11" applyNumberFormat="1" applyBorder="1" applyAlignment="1">
      <alignment vertical="center"/>
    </xf>
    <xf numFmtId="0" fontId="6" fillId="0" borderId="25" xfId="12" applyFont="1" applyBorder="1" applyAlignment="1">
      <alignment horizontal="left" vertical="center" wrapText="1"/>
    </xf>
    <xf numFmtId="0" fontId="6" fillId="0" borderId="25" xfId="12" applyFont="1" applyBorder="1" applyAlignment="1">
      <alignment wrapText="1"/>
    </xf>
    <xf numFmtId="14" fontId="0" fillId="0" borderId="25" xfId="0" applyNumberFormat="1" applyBorder="1" applyAlignment="1">
      <alignment vertical="center"/>
    </xf>
    <xf numFmtId="0" fontId="26" fillId="0" borderId="0" xfId="0" applyFont="1" applyAlignment="1">
      <alignment vertical="center"/>
    </xf>
    <xf numFmtId="171" fontId="0" fillId="0" borderId="0" xfId="13" applyFont="1">
      <alignment horizontal="left"/>
    </xf>
    <xf numFmtId="0" fontId="4" fillId="3" borderId="25" xfId="6" applyBorder="1">
      <alignment vertical="center"/>
    </xf>
    <xf numFmtId="0" fontId="4" fillId="3" borderId="25" xfId="6" applyBorder="1" applyAlignment="1">
      <alignment horizontal="center" vertical="center"/>
    </xf>
    <xf numFmtId="0" fontId="1" fillId="0" borderId="25" xfId="0" applyFont="1" applyBorder="1" applyAlignment="1">
      <alignment horizontal="center" vertical="center"/>
    </xf>
    <xf numFmtId="0" fontId="16" fillId="0" borderId="25" xfId="0" applyFont="1" applyBorder="1" applyAlignment="1">
      <alignment horizontal="center" vertical="center"/>
    </xf>
    <xf numFmtId="172" fontId="16" fillId="0" borderId="25" xfId="0" applyNumberFormat="1" applyFont="1" applyBorder="1" applyAlignment="1">
      <alignment horizontal="center" vertical="center"/>
    </xf>
    <xf numFmtId="174" fontId="1" fillId="0" borderId="25" xfId="0" applyNumberFormat="1" applyFont="1" applyBorder="1" applyAlignment="1">
      <alignment horizontal="right" vertical="center"/>
    </xf>
    <xf numFmtId="173" fontId="1" fillId="0" borderId="25" xfId="0" applyNumberFormat="1" applyFont="1" applyBorder="1" applyAlignment="1">
      <alignment horizontal="center" vertical="center"/>
    </xf>
    <xf numFmtId="0" fontId="3" fillId="3" borderId="0" xfId="5" applyAlignment="1">
      <alignment horizontal="center" vertical="center"/>
    </xf>
    <xf numFmtId="0" fontId="4" fillId="2" borderId="0" xfId="3" applyAlignment="1">
      <alignment horizontal="center" vertical="center"/>
    </xf>
    <xf numFmtId="0" fontId="17" fillId="8" borderId="0" xfId="0" applyFont="1" applyFill="1" applyAlignment="1">
      <alignment horizontal="center" vertical="center"/>
    </xf>
    <xf numFmtId="0" fontId="16" fillId="8" borderId="0" xfId="0" applyFont="1" applyFill="1" applyAlignment="1">
      <alignment horizontal="center" vertical="center"/>
    </xf>
    <xf numFmtId="0" fontId="23" fillId="0" borderId="21" xfId="0" applyFont="1" applyBorder="1" applyAlignment="1">
      <alignment horizontal="center" vertical="center"/>
    </xf>
    <xf numFmtId="0" fontId="23" fillId="0" borderId="22" xfId="0" applyFont="1" applyBorder="1" applyAlignment="1">
      <alignment horizontal="center" vertical="center"/>
    </xf>
  </cellXfs>
  <cellStyles count="14">
    <cellStyle name="Akzent1" xfId="11" builtinId="29"/>
    <cellStyle name="Komma" xfId="10" builtinId="3"/>
    <cellStyle name="L1" xfId="4" xr:uid="{551DF661-EB0F-4185-8C2E-1A6F8924372E}"/>
    <cellStyle name="L2" xfId="5" xr:uid="{59F97C81-85D5-4775-80B3-BC81DCB38CB2}"/>
    <cellStyle name="L3 2" xfId="6" xr:uid="{468A4292-9B8D-410B-B5FF-67CF46D1A6C1}"/>
    <cellStyle name="Prozent 2" xfId="8" xr:uid="{60749842-8E34-4A9B-B73F-B6BFCC21AF75}"/>
    <cellStyle name="Rahmen" xfId="9" xr:uid="{8DAA3524-78A3-418A-B1E9-E0A2DB65A76B}"/>
    <cellStyle name="Standard" xfId="0" builtinId="0"/>
    <cellStyle name="Standard_Inhalte_m_Rechenoperation" xfId="12" xr:uid="{71EE6F8D-862B-4710-90CE-CAB1006131CF}"/>
    <cellStyle name="Standard_Tabelle1_1" xfId="7" xr:uid="{8579D4AE-91A8-4F08-8C72-250AE7E11251}"/>
    <cellStyle name="Ü1 2" xfId="2" xr:uid="{27262200-ACB6-4B2C-9D72-2F2FA4CE428D}"/>
    <cellStyle name="Ü4" xfId="3" xr:uid="{B2B3D04B-E624-47E7-8626-2EE569FB4566}"/>
    <cellStyle name="Unterschriftenlinie" xfId="13" xr:uid="{8D4C9346-0495-47BD-B9AD-547935782425}"/>
    <cellStyle name="Währung" xfId="1" builtinId="4"/>
  </cellStyles>
  <dxfs count="3"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heetMetadata" Target="metadata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tyles" Target="styles.xml"/><Relationship Id="rId28" Type="http://schemas.openxmlformats.org/officeDocument/2006/relationships/customXml" Target="../customXml/item2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theme" Target="theme/theme1.xml"/><Relationship Id="rId27" Type="http://schemas.openxmlformats.org/officeDocument/2006/relationships/customXml" Target="../customXml/item1.xml"/></Relationships>
</file>

<file path=xl/ctrlProps/ctrlProp1.xml><?xml version="1.0" encoding="utf-8"?>
<formControlPr xmlns="http://schemas.microsoft.com/office/spreadsheetml/2009/9/main" objectType="Spin" dx="35" fmlaLink="$M$16" max="10" min="1" page="10" val="5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hyperlink" Target="#Inhalt!A1"/></Relationships>
</file>

<file path=xl/drawings/_rels/drawing1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hyperlink" Target="#Inhalt!A1"/></Relationships>
</file>

<file path=xl/drawings/_rels/drawing1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hyperlink" Target="#Inhalt!A1"/></Relationships>
</file>

<file path=xl/drawings/_rels/drawing1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hyperlink" Target="#Inhalt!A1"/></Relationships>
</file>

<file path=xl/drawings/_rels/drawing14.xml.rels><?xml version="1.0" encoding="UTF-8" standalone="yes"?>
<Relationships xmlns="http://schemas.openxmlformats.org/package/2006/relationships"><Relationship Id="rId3" Type="http://schemas.openxmlformats.org/officeDocument/2006/relationships/image" Target="../media/image4.png"/><Relationship Id="rId2" Type="http://schemas.openxmlformats.org/officeDocument/2006/relationships/image" Target="../media/image2.png"/><Relationship Id="rId1" Type="http://schemas.openxmlformats.org/officeDocument/2006/relationships/hyperlink" Target="#Inhalt!A1"/><Relationship Id="rId4" Type="http://schemas.openxmlformats.org/officeDocument/2006/relationships/image" Target="../media/image5.png"/></Relationships>
</file>

<file path=xl/drawings/_rels/drawing15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hyperlink" Target="#Inhalt!A1"/><Relationship Id="rId1" Type="http://schemas.openxmlformats.org/officeDocument/2006/relationships/image" Target="../media/image6.png"/></Relationships>
</file>

<file path=xl/drawings/_rels/drawing16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hyperlink" Target="#Inhalt!A1"/><Relationship Id="rId1" Type="http://schemas.openxmlformats.org/officeDocument/2006/relationships/image" Target="../media/image7.png"/><Relationship Id="rId4" Type="http://schemas.openxmlformats.org/officeDocument/2006/relationships/image" Target="../media/image8.png"/></Relationships>
</file>

<file path=xl/drawings/_rels/drawing17.xml.rels><?xml version="1.0" encoding="UTF-8" standalone="yes"?>
<Relationships xmlns="http://schemas.openxmlformats.org/package/2006/relationships"><Relationship Id="rId3" Type="http://schemas.openxmlformats.org/officeDocument/2006/relationships/image" Target="../media/image11.png"/><Relationship Id="rId2" Type="http://schemas.openxmlformats.org/officeDocument/2006/relationships/image" Target="../media/image10.png"/><Relationship Id="rId1" Type="http://schemas.openxmlformats.org/officeDocument/2006/relationships/image" Target="../media/image9.png"/><Relationship Id="rId5" Type="http://schemas.openxmlformats.org/officeDocument/2006/relationships/image" Target="../media/image2.png"/><Relationship Id="rId4" Type="http://schemas.openxmlformats.org/officeDocument/2006/relationships/hyperlink" Target="#Inhalt!A1"/></Relationships>
</file>

<file path=xl/drawings/_rels/drawing18.xml.rels><?xml version="1.0" encoding="UTF-8" standalone="yes"?>
<Relationships xmlns="http://schemas.openxmlformats.org/package/2006/relationships"><Relationship Id="rId3" Type="http://schemas.openxmlformats.org/officeDocument/2006/relationships/image" Target="../media/image12.png"/><Relationship Id="rId2" Type="http://schemas.openxmlformats.org/officeDocument/2006/relationships/image" Target="../media/image2.png"/><Relationship Id="rId1" Type="http://schemas.openxmlformats.org/officeDocument/2006/relationships/hyperlink" Target="#Inhalt!A1"/></Relationships>
</file>

<file path=xl/drawings/_rels/drawing19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hyperlink" Target="#Inhalt!A1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hyperlink" Target="#Inhalt!A1"/></Relationships>
</file>

<file path=xl/drawings/_rels/drawing20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hyperlink" Target="#Inhalt!A1"/><Relationship Id="rId1" Type="http://schemas.openxmlformats.org/officeDocument/2006/relationships/image" Target="../media/image13.png"/></Relationships>
</file>

<file path=xl/drawings/_rels/drawing2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hyperlink" Target="#Inhalt!A1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hyperlink" Target="#Inhalt!A1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hyperlink" Target="#Inhalt!A1"/><Relationship Id="rId1" Type="http://schemas.openxmlformats.org/officeDocument/2006/relationships/image" Target="../media/image3.png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hyperlink" Target="#Inhalt!A1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hyperlink" Target="#Inhalt!A1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hyperlink" Target="#Inhalt!A1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hyperlink" Target="#Inhalt!A1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hyperlink" Target="#Inhalt!A1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154216</xdr:colOff>
      <xdr:row>0</xdr:row>
      <xdr:rowOff>36286</xdr:rowOff>
    </xdr:from>
    <xdr:to>
      <xdr:col>5</xdr:col>
      <xdr:colOff>145300</xdr:colOff>
      <xdr:row>16</xdr:row>
      <xdr:rowOff>140510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843894" y="36286"/>
          <a:ext cx="3129799" cy="3379010"/>
        </a:xfrm>
        <a:prstGeom prst="rect">
          <a:avLst/>
        </a:prstGeom>
        <a:ln>
          <a:noFill/>
        </a:ln>
        <a:effectLst>
          <a:outerShdw blurRad="292100" dist="139700" dir="2700000" algn="tl" rotWithShape="0">
            <a:srgbClr val="333333">
              <a:alpha val="65000"/>
            </a:srgbClr>
          </a:outerShdw>
        </a:effectLst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108857</xdr:colOff>
      <xdr:row>0</xdr:row>
      <xdr:rowOff>48986</xdr:rowOff>
    </xdr:from>
    <xdr:to>
      <xdr:col>6</xdr:col>
      <xdr:colOff>665703</xdr:colOff>
      <xdr:row>2</xdr:row>
      <xdr:rowOff>44810</xdr:rowOff>
    </xdr:to>
    <xdr:pic>
      <xdr:nvPicPr>
        <xdr:cNvPr id="3" name="Grafik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9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942114" y="48986"/>
          <a:ext cx="556846" cy="518338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136071</xdr:colOff>
      <xdr:row>0</xdr:row>
      <xdr:rowOff>87086</xdr:rowOff>
    </xdr:from>
    <xdr:to>
      <xdr:col>0</xdr:col>
      <xdr:colOff>692917</xdr:colOff>
      <xdr:row>3</xdr:row>
      <xdr:rowOff>33924</xdr:rowOff>
    </xdr:to>
    <xdr:pic>
      <xdr:nvPicPr>
        <xdr:cNvPr id="3" name="Grafik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A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36071" y="87086"/>
          <a:ext cx="556846" cy="518338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99646</xdr:colOff>
      <xdr:row>1</xdr:row>
      <xdr:rowOff>224424</xdr:rowOff>
    </xdr:to>
    <xdr:pic>
      <xdr:nvPicPr>
        <xdr:cNvPr id="3" name="Grafik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B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556846" cy="518338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16329</xdr:colOff>
      <xdr:row>0</xdr:row>
      <xdr:rowOff>21771</xdr:rowOff>
    </xdr:from>
    <xdr:to>
      <xdr:col>0</xdr:col>
      <xdr:colOff>573175</xdr:colOff>
      <xdr:row>2</xdr:row>
      <xdr:rowOff>72023</xdr:rowOff>
    </xdr:to>
    <xdr:pic>
      <xdr:nvPicPr>
        <xdr:cNvPr id="3" name="Grafik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C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6329" y="21771"/>
          <a:ext cx="556846" cy="518338"/>
        </a:xfrm>
        <a:prstGeom prst="rect">
          <a:avLst/>
        </a:prstGeom>
      </xdr:spPr>
    </xdr:pic>
    <xdr:clientData/>
  </xdr:twoCellAnchor>
  <xdr:twoCellAnchor editAs="oneCell">
    <xdr:from>
      <xdr:col>0</xdr:col>
      <xdr:colOff>16329</xdr:colOff>
      <xdr:row>0</xdr:row>
      <xdr:rowOff>38100</xdr:rowOff>
    </xdr:from>
    <xdr:to>
      <xdr:col>0</xdr:col>
      <xdr:colOff>573175</xdr:colOff>
      <xdr:row>2</xdr:row>
      <xdr:rowOff>88352</xdr:rowOff>
    </xdr:to>
    <xdr:pic>
      <xdr:nvPicPr>
        <xdr:cNvPr id="2" name="Grafik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C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6329" y="38100"/>
          <a:ext cx="556846" cy="518338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103414</xdr:colOff>
      <xdr:row>0</xdr:row>
      <xdr:rowOff>48986</xdr:rowOff>
    </xdr:from>
    <xdr:to>
      <xdr:col>0</xdr:col>
      <xdr:colOff>660260</xdr:colOff>
      <xdr:row>2</xdr:row>
      <xdr:rowOff>197210</xdr:rowOff>
    </xdr:to>
    <xdr:pic>
      <xdr:nvPicPr>
        <xdr:cNvPr id="2" name="Grafik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D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3414" y="48986"/>
          <a:ext cx="556846" cy="518338"/>
        </a:xfrm>
        <a:prstGeom prst="rect">
          <a:avLst/>
        </a:prstGeom>
      </xdr:spPr>
    </xdr:pic>
    <xdr:clientData/>
  </xdr:twoCellAnchor>
  <xdr:twoCellAnchor editAs="oneCell">
    <xdr:from>
      <xdr:col>4</xdr:col>
      <xdr:colOff>59871</xdr:colOff>
      <xdr:row>4</xdr:row>
      <xdr:rowOff>0</xdr:rowOff>
    </xdr:from>
    <xdr:to>
      <xdr:col>6</xdr:col>
      <xdr:colOff>258309</xdr:colOff>
      <xdr:row>7</xdr:row>
      <xdr:rowOff>100605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00000000-0008-0000-0D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3875314" y="756557"/>
          <a:ext cx="1809524" cy="704762"/>
        </a:xfrm>
        <a:prstGeom prst="rect">
          <a:avLst/>
        </a:prstGeom>
        <a:ln>
          <a:noFill/>
        </a:ln>
        <a:effectLst>
          <a:outerShdw blurRad="292100" dist="139700" dir="2700000" algn="tl" rotWithShape="0">
            <a:srgbClr val="333333">
              <a:alpha val="65000"/>
            </a:srgbClr>
          </a:outerShdw>
        </a:effectLst>
      </xdr:spPr>
    </xdr:pic>
    <xdr:clientData/>
  </xdr:twoCellAnchor>
  <xdr:twoCellAnchor editAs="oneCell">
    <xdr:from>
      <xdr:col>11</xdr:col>
      <xdr:colOff>81643</xdr:colOff>
      <xdr:row>3</xdr:row>
      <xdr:rowOff>174172</xdr:rowOff>
    </xdr:from>
    <xdr:to>
      <xdr:col>15</xdr:col>
      <xdr:colOff>278519</xdr:colOff>
      <xdr:row>7</xdr:row>
      <xdr:rowOff>42101</xdr:rowOff>
    </xdr:to>
    <xdr:pic>
      <xdr:nvPicPr>
        <xdr:cNvPr id="4" name="Grafik 3">
          <a:extLst>
            <a:ext uri="{FF2B5EF4-FFF2-40B4-BE49-F238E27FC236}">
              <a16:creationId xmlns:a16="http://schemas.microsoft.com/office/drawing/2014/main" id="{00000000-0008-0000-0D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10014857" y="745672"/>
          <a:ext cx="3419048" cy="657143"/>
        </a:xfrm>
        <a:prstGeom prst="rect">
          <a:avLst/>
        </a:prstGeom>
        <a:ln>
          <a:noFill/>
        </a:ln>
        <a:effectLst>
          <a:outerShdw blurRad="292100" dist="139700" dir="2700000" algn="tl" rotWithShape="0">
            <a:srgbClr val="333333">
              <a:alpha val="65000"/>
            </a:srgbClr>
          </a:outerShdw>
        </a:effectLst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157844</xdr:colOff>
      <xdr:row>1</xdr:row>
      <xdr:rowOff>21772</xdr:rowOff>
    </xdr:from>
    <xdr:to>
      <xdr:col>17</xdr:col>
      <xdr:colOff>562536</xdr:colOff>
      <xdr:row>22</xdr:row>
      <xdr:rowOff>110796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00000000-0008-0000-0E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824358" y="206829"/>
          <a:ext cx="2821321" cy="3975224"/>
        </a:xfrm>
        <a:prstGeom prst="rect">
          <a:avLst/>
        </a:prstGeom>
        <a:ln>
          <a:noFill/>
        </a:ln>
        <a:effectLst>
          <a:outerShdw blurRad="292100" dist="139700" dir="2700000" algn="tl" rotWithShape="0">
            <a:srgbClr val="333333">
              <a:alpha val="65000"/>
            </a:srgbClr>
          </a:outerShdw>
        </a:effectLst>
      </xdr:spPr>
    </xdr:pic>
    <xdr:clientData/>
  </xdr:twoCellAnchor>
  <xdr:twoCellAnchor editAs="oneCell">
    <xdr:from>
      <xdr:col>0</xdr:col>
      <xdr:colOff>16329</xdr:colOff>
      <xdr:row>0</xdr:row>
      <xdr:rowOff>43543</xdr:rowOff>
    </xdr:from>
    <xdr:to>
      <xdr:col>0</xdr:col>
      <xdr:colOff>573175</xdr:colOff>
      <xdr:row>3</xdr:row>
      <xdr:rowOff>6710</xdr:rowOff>
    </xdr:to>
    <xdr:pic>
      <xdr:nvPicPr>
        <xdr:cNvPr id="4" name="Grafik 3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E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6329" y="43543"/>
          <a:ext cx="556846" cy="518338"/>
        </a:xfrm>
        <a:prstGeom prst="rect">
          <a:avLst/>
        </a:prstGeom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oneCell">
    <xdr:from>
      <xdr:col>12</xdr:col>
      <xdr:colOff>707573</xdr:colOff>
      <xdr:row>1</xdr:row>
      <xdr:rowOff>5443</xdr:rowOff>
    </xdr:from>
    <xdr:to>
      <xdr:col>15</xdr:col>
      <xdr:colOff>778034</xdr:colOff>
      <xdr:row>22</xdr:row>
      <xdr:rowOff>32657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0D37C130-0A5A-C9DE-2A6B-ACB14E7830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374087" y="190500"/>
          <a:ext cx="2487090" cy="3929743"/>
        </a:xfrm>
        <a:prstGeom prst="rect">
          <a:avLst/>
        </a:prstGeom>
        <a:ln>
          <a:noFill/>
        </a:ln>
        <a:effectLst>
          <a:outerShdw blurRad="292100" dist="139700" dir="2700000" algn="tl" rotWithShape="0">
            <a:srgbClr val="333333">
              <a:alpha val="65000"/>
            </a:srgbClr>
          </a:outerShdw>
        </a:effectLst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119743</xdr:colOff>
      <xdr:row>0</xdr:row>
      <xdr:rowOff>59871</xdr:rowOff>
    </xdr:from>
    <xdr:to>
      <xdr:col>0</xdr:col>
      <xdr:colOff>676589</xdr:colOff>
      <xdr:row>3</xdr:row>
      <xdr:rowOff>6709</xdr:rowOff>
    </xdr:to>
    <xdr:pic>
      <xdr:nvPicPr>
        <xdr:cNvPr id="3" name="Grafik 2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BD9C7753-3B91-4D09-A985-67AFC384A77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9743" y="59871"/>
          <a:ext cx="556846" cy="518338"/>
        </a:xfrm>
        <a:prstGeom prst="rect">
          <a:avLst/>
        </a:prstGeom>
      </xdr:spPr>
    </xdr:pic>
    <xdr:clientData/>
  </xdr:twoCellAnchor>
  <xdr:twoCellAnchor editAs="oneCell">
    <xdr:from>
      <xdr:col>8</xdr:col>
      <xdr:colOff>391885</xdr:colOff>
      <xdr:row>4</xdr:row>
      <xdr:rowOff>65314</xdr:rowOff>
    </xdr:from>
    <xdr:to>
      <xdr:col>12</xdr:col>
      <xdr:colOff>576254</xdr:colOff>
      <xdr:row>19</xdr:row>
      <xdr:rowOff>100176</xdr:rowOff>
    </xdr:to>
    <xdr:pic>
      <xdr:nvPicPr>
        <xdr:cNvPr id="4" name="Grafik 3">
          <a:extLst>
            <a:ext uri="{FF2B5EF4-FFF2-40B4-BE49-F238E27FC236}">
              <a16:creationId xmlns:a16="http://schemas.microsoft.com/office/drawing/2014/main" id="{9C5B2632-8650-7D4C-081C-59EFFACC508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6836228" y="821871"/>
          <a:ext cx="3406540" cy="2810719"/>
        </a:xfrm>
        <a:prstGeom prst="rect">
          <a:avLst/>
        </a:prstGeom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259582</xdr:colOff>
      <xdr:row>2</xdr:row>
      <xdr:rowOff>87463</xdr:rowOff>
    </xdr:from>
    <xdr:to>
      <xdr:col>8</xdr:col>
      <xdr:colOff>70633</xdr:colOff>
      <xdr:row>7</xdr:row>
      <xdr:rowOff>88834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00000000-0008-0000-0F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555252" y="506145"/>
          <a:ext cx="4182084" cy="939217"/>
        </a:xfrm>
        <a:prstGeom prst="rect">
          <a:avLst/>
        </a:prstGeom>
        <a:ln>
          <a:noFill/>
        </a:ln>
        <a:effectLst>
          <a:outerShdw blurRad="292100" dist="139700" dir="2700000" algn="tl" rotWithShape="0">
            <a:srgbClr val="333333">
              <a:alpha val="65000"/>
            </a:srgbClr>
          </a:outerShdw>
        </a:effectLst>
      </xdr:spPr>
    </xdr:pic>
    <xdr:clientData/>
  </xdr:twoCellAnchor>
  <xdr:twoCellAnchor editAs="oneCell">
    <xdr:from>
      <xdr:col>4</xdr:col>
      <xdr:colOff>314012</xdr:colOff>
      <xdr:row>8</xdr:row>
      <xdr:rowOff>167473</xdr:rowOff>
    </xdr:from>
    <xdr:to>
      <xdr:col>7</xdr:col>
      <xdr:colOff>169070</xdr:colOff>
      <xdr:row>12</xdr:row>
      <xdr:rowOff>4322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00000000-0008-0000-0F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295671" y="1708220"/>
          <a:ext cx="3133333" cy="590476"/>
        </a:xfrm>
        <a:prstGeom prst="rect">
          <a:avLst/>
        </a:prstGeom>
        <a:ln>
          <a:noFill/>
        </a:ln>
        <a:effectLst>
          <a:outerShdw blurRad="292100" dist="139700" dir="2700000" algn="tl" rotWithShape="0">
            <a:srgbClr val="333333">
              <a:alpha val="65000"/>
            </a:srgbClr>
          </a:outerShdw>
        </a:effectLst>
      </xdr:spPr>
    </xdr:pic>
    <xdr:clientData/>
  </xdr:twoCellAnchor>
  <xdr:twoCellAnchor editAs="oneCell">
    <xdr:from>
      <xdr:col>4</xdr:col>
      <xdr:colOff>276330</xdr:colOff>
      <xdr:row>14</xdr:row>
      <xdr:rowOff>29307</xdr:rowOff>
    </xdr:from>
    <xdr:to>
      <xdr:col>7</xdr:col>
      <xdr:colOff>217103</xdr:colOff>
      <xdr:row>17</xdr:row>
      <xdr:rowOff>21805</xdr:rowOff>
    </xdr:to>
    <xdr:pic>
      <xdr:nvPicPr>
        <xdr:cNvPr id="4" name="Grafik 3">
          <a:extLst>
            <a:ext uri="{FF2B5EF4-FFF2-40B4-BE49-F238E27FC236}">
              <a16:creationId xmlns:a16="http://schemas.microsoft.com/office/drawing/2014/main" id="{00000000-0008-0000-0F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4341725" y="2692120"/>
          <a:ext cx="3219048" cy="561905"/>
        </a:xfrm>
        <a:prstGeom prst="rect">
          <a:avLst/>
        </a:prstGeom>
        <a:ln>
          <a:noFill/>
        </a:ln>
        <a:effectLst>
          <a:outerShdw blurRad="292100" dist="139700" dir="2700000" algn="tl" rotWithShape="0">
            <a:srgbClr val="333333">
              <a:alpha val="65000"/>
            </a:srgbClr>
          </a:outerShdw>
        </a:effectLst>
      </xdr:spPr>
    </xdr:pic>
    <xdr:clientData/>
  </xdr:twoCellAnchor>
  <xdr:twoCellAnchor editAs="oneCell">
    <xdr:from>
      <xdr:col>0</xdr:col>
      <xdr:colOff>4187</xdr:colOff>
      <xdr:row>0</xdr:row>
      <xdr:rowOff>46055</xdr:rowOff>
    </xdr:from>
    <xdr:to>
      <xdr:col>1</xdr:col>
      <xdr:colOff>71176</xdr:colOff>
      <xdr:row>2</xdr:row>
      <xdr:rowOff>145711</xdr:rowOff>
    </xdr:to>
    <xdr:pic>
      <xdr:nvPicPr>
        <xdr:cNvPr id="6" name="Grafik 5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00000000-0008-0000-0F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87" y="46055"/>
          <a:ext cx="556846" cy="518338"/>
        </a:xfrm>
        <a:prstGeom prst="rect">
          <a:avLst/>
        </a:prstGeom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76200</xdr:colOff>
      <xdr:row>0</xdr:row>
      <xdr:rowOff>48985</xdr:rowOff>
    </xdr:from>
    <xdr:to>
      <xdr:col>0</xdr:col>
      <xdr:colOff>633046</xdr:colOff>
      <xdr:row>2</xdr:row>
      <xdr:rowOff>180880</xdr:rowOff>
    </xdr:to>
    <xdr:pic>
      <xdr:nvPicPr>
        <xdr:cNvPr id="2" name="Grafik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1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6200" y="48985"/>
          <a:ext cx="556846" cy="518338"/>
        </a:xfrm>
        <a:prstGeom prst="rect">
          <a:avLst/>
        </a:prstGeom>
      </xdr:spPr>
    </xdr:pic>
    <xdr:clientData/>
  </xdr:twoCellAnchor>
  <xdr:twoCellAnchor>
    <xdr:from>
      <xdr:col>9</xdr:col>
      <xdr:colOff>21771</xdr:colOff>
      <xdr:row>0</xdr:row>
      <xdr:rowOff>54429</xdr:rowOff>
    </xdr:from>
    <xdr:to>
      <xdr:col>15</xdr:col>
      <xdr:colOff>446315</xdr:colOff>
      <xdr:row>12</xdr:row>
      <xdr:rowOff>168729</xdr:rowOff>
    </xdr:to>
    <xdr:sp macro="" textlink="">
      <xdr:nvSpPr>
        <xdr:cNvPr id="3" name="Rechteck: abgerundete Ecken 2">
          <a:extLst>
            <a:ext uri="{FF2B5EF4-FFF2-40B4-BE49-F238E27FC236}">
              <a16:creationId xmlns:a16="http://schemas.microsoft.com/office/drawing/2014/main" id="{00000000-0008-0000-1000-000003000000}"/>
            </a:ext>
          </a:extLst>
        </xdr:cNvPr>
        <xdr:cNvSpPr/>
      </xdr:nvSpPr>
      <xdr:spPr>
        <a:xfrm>
          <a:off x="7489371" y="54429"/>
          <a:ext cx="5257801" cy="2351314"/>
        </a:xfrm>
        <a:prstGeom prst="roundRect">
          <a:avLst>
            <a:gd name="adj" fmla="val 8004"/>
          </a:avLst>
        </a:prstGeom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r>
            <a:rPr lang="en-GB" sz="1200"/>
            <a:t>Hier wurden die Daten</a:t>
          </a:r>
          <a:r>
            <a:rPr lang="en-GB" sz="1200" baseline="0"/>
            <a:t> aus einer Datenbank übernommen.</a:t>
          </a:r>
          <a:br>
            <a:rPr lang="en-GB" sz="1200" baseline="0"/>
          </a:br>
          <a:r>
            <a:rPr lang="en-GB" sz="1200" baseline="0"/>
            <a:t>Wie man sehen kann, ist die Personal-Nummer als Text hier angekommen.</a:t>
          </a:r>
        </a:p>
        <a:p>
          <a:pPr algn="l"/>
          <a:r>
            <a:rPr lang="en-GB" sz="1200" baseline="0"/>
            <a:t>Diese soll aber numerisch sein.</a:t>
          </a:r>
        </a:p>
        <a:p>
          <a:pPr algn="l"/>
          <a:br>
            <a:rPr lang="en-GB" sz="1200" baseline="0"/>
          </a:br>
          <a:r>
            <a:rPr lang="en-GB" sz="1200" b="1" baseline="0"/>
            <a:t>Der Trick:</a:t>
          </a:r>
          <a:br>
            <a:rPr lang="en-GB" sz="1200" baseline="0"/>
          </a:br>
          <a:r>
            <a:rPr lang="en-GB" sz="1200" baseline="0"/>
            <a:t>Wir schreiben in die Zelle I1 einfach die Zahl 1.</a:t>
          </a:r>
          <a:br>
            <a:rPr lang="en-GB" sz="1200" baseline="0"/>
          </a:br>
          <a:r>
            <a:rPr lang="en-GB" sz="1200" baseline="0"/>
            <a:t>Wir wählen Bearbeiten - Kopieren (Strg + C).</a:t>
          </a:r>
        </a:p>
        <a:p>
          <a:pPr algn="l"/>
          <a:r>
            <a:rPr lang="en-GB" sz="1200" baseline="0"/>
            <a:t>Wir markieren B2 bis zur letzten Zelle der Spalte B (B101), am besten mit der</a:t>
          </a:r>
          <a:br>
            <a:rPr lang="en-GB" sz="1200" baseline="0"/>
          </a:br>
          <a:r>
            <a:rPr lang="en-GB" sz="1200" baseline="0"/>
            <a:t>Tastenkombination Strg + Shift + </a:t>
          </a:r>
          <a:r>
            <a:rPr lang="en-GB" sz="1200" baseline="0">
              <a:sym typeface="Symbol" panose="05050102010706020507" pitchFamily="18" charset="2"/>
            </a:rPr>
            <a:t></a:t>
          </a:r>
        </a:p>
        <a:p>
          <a:pPr algn="l"/>
          <a:r>
            <a:rPr lang="en-GB" sz="1200" baseline="0">
              <a:sym typeface="Symbol" panose="05050102010706020507" pitchFamily="18" charset="2"/>
            </a:rPr>
            <a:t>Dann per rechter Maustaste Inhalte einfügen.</a:t>
          </a:r>
        </a:p>
        <a:p>
          <a:pPr algn="l"/>
          <a:r>
            <a:rPr lang="en-GB" sz="1200" baseline="0">
              <a:sym typeface="Symbol" panose="05050102010706020507" pitchFamily="18" charset="2"/>
            </a:rPr>
            <a:t>Im angezeigten Dialog wählen wir "Multiplizieren". Fertig!</a:t>
          </a:r>
        </a:p>
      </xdr:txBody>
    </xdr:sp>
    <xdr:clientData/>
  </xdr:twoCellAnchor>
  <xdr:twoCellAnchor editAs="oneCell">
    <xdr:from>
      <xdr:col>11</xdr:col>
      <xdr:colOff>208240</xdr:colOff>
      <xdr:row>12</xdr:row>
      <xdr:rowOff>54428</xdr:rowOff>
    </xdr:from>
    <xdr:to>
      <xdr:col>15</xdr:col>
      <xdr:colOff>472615</xdr:colOff>
      <xdr:row>27</xdr:row>
      <xdr:rowOff>25134</xdr:rowOff>
    </xdr:to>
    <xdr:pic>
      <xdr:nvPicPr>
        <xdr:cNvPr id="4" name="Grafik 3">
          <a:extLst>
            <a:ext uri="{FF2B5EF4-FFF2-40B4-BE49-F238E27FC236}">
              <a16:creationId xmlns:a16="http://schemas.microsoft.com/office/drawing/2014/main" id="{00000000-0008-0000-10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9286926" y="2291442"/>
          <a:ext cx="3486546" cy="2746563"/>
        </a:xfrm>
        <a:prstGeom prst="rect">
          <a:avLst/>
        </a:prstGeom>
        <a:ln>
          <a:noFill/>
        </a:ln>
        <a:effectLst>
          <a:outerShdw blurRad="292100" dist="139700" dir="2700000" algn="tl" rotWithShape="0">
            <a:srgbClr val="333333">
              <a:alpha val="65000"/>
            </a:srgbClr>
          </a:outerShdw>
        </a:effectLst>
      </xdr:spPr>
    </xdr:pic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76200</xdr:colOff>
      <xdr:row>0</xdr:row>
      <xdr:rowOff>48985</xdr:rowOff>
    </xdr:from>
    <xdr:to>
      <xdr:col>0</xdr:col>
      <xdr:colOff>633046</xdr:colOff>
      <xdr:row>2</xdr:row>
      <xdr:rowOff>180880</xdr:rowOff>
    </xdr:to>
    <xdr:pic>
      <xdr:nvPicPr>
        <xdr:cNvPr id="2" name="Grafik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1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6200" y="48985"/>
          <a:ext cx="556846" cy="518338"/>
        </a:xfrm>
        <a:prstGeom prst="rect">
          <a:avLst/>
        </a:prstGeom>
      </xdr:spPr>
    </xdr:pic>
    <xdr:clientData/>
  </xdr:twoCellAnchor>
  <xdr:twoCellAnchor>
    <xdr:from>
      <xdr:col>8</xdr:col>
      <xdr:colOff>168728</xdr:colOff>
      <xdr:row>0</xdr:row>
      <xdr:rowOff>92529</xdr:rowOff>
    </xdr:from>
    <xdr:to>
      <xdr:col>14</xdr:col>
      <xdr:colOff>310242</xdr:colOff>
      <xdr:row>5</xdr:row>
      <xdr:rowOff>70758</xdr:rowOff>
    </xdr:to>
    <xdr:sp macro="" textlink="">
      <xdr:nvSpPr>
        <xdr:cNvPr id="4" name="Rechteck: abgerundete Ecken 3">
          <a:extLst>
            <a:ext uri="{FF2B5EF4-FFF2-40B4-BE49-F238E27FC236}">
              <a16:creationId xmlns:a16="http://schemas.microsoft.com/office/drawing/2014/main" id="{00000000-0008-0000-1100-000004000000}"/>
            </a:ext>
          </a:extLst>
        </xdr:cNvPr>
        <xdr:cNvSpPr/>
      </xdr:nvSpPr>
      <xdr:spPr>
        <a:xfrm>
          <a:off x="7266214" y="92529"/>
          <a:ext cx="4974771" cy="919843"/>
        </a:xfrm>
        <a:prstGeom prst="roundRect">
          <a:avLst>
            <a:gd name="adj" fmla="val 8004"/>
          </a:avLst>
        </a:prstGeom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l"/>
          <a:r>
            <a:rPr lang="en-GB" sz="1200"/>
            <a:t>Dieses Arbeitsblatt</a:t>
          </a:r>
          <a:r>
            <a:rPr lang="en-GB" sz="1200" baseline="0"/>
            <a:t> dient ledigleich als Kopie des vorhegehenden,</a:t>
          </a:r>
          <a:br>
            <a:rPr lang="en-GB" sz="1200" baseline="0"/>
          </a:br>
          <a:r>
            <a:rPr lang="en-GB" sz="1200" baseline="0"/>
            <a:t>um die Übung noch einmal wiederholen zu können.</a:t>
          </a:r>
          <a:br>
            <a:rPr lang="en-GB" sz="1200" baseline="0"/>
          </a:br>
          <a:r>
            <a:rPr lang="en-GB" sz="1200" baseline="0"/>
            <a:t>Kopieren Sie einfach diese Tabelle über die des vorherigen Arbeitsblatts.</a:t>
          </a:r>
          <a:endParaRPr lang="en-GB" sz="12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114300</xdr:colOff>
      <xdr:row>0</xdr:row>
      <xdr:rowOff>114301</xdr:rowOff>
    </xdr:from>
    <xdr:to>
      <xdr:col>16</xdr:col>
      <xdr:colOff>348342</xdr:colOff>
      <xdr:row>5</xdr:row>
      <xdr:rowOff>113044</xdr:rowOff>
    </xdr:to>
    <xdr:sp macro="" textlink="">
      <xdr:nvSpPr>
        <xdr:cNvPr id="2" name="Rechteck: abgerundete Ecken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/>
      </xdr:nvSpPr>
      <xdr:spPr>
        <a:xfrm>
          <a:off x="8659585" y="114301"/>
          <a:ext cx="4295252" cy="936589"/>
        </a:xfrm>
        <a:prstGeom prst="roundRect">
          <a:avLst>
            <a:gd name="adj" fmla="val 3219"/>
          </a:avLst>
        </a:prstGeom>
      </xdr:spPr>
      <xdr:style>
        <a:lnRef idx="1">
          <a:schemeClr val="accent5"/>
        </a:lnRef>
        <a:fillRef idx="2">
          <a:schemeClr val="accent5"/>
        </a:fillRef>
        <a:effectRef idx="1">
          <a:schemeClr val="accent5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r>
            <a:rPr lang="de-DE" sz="1400"/>
            <a:t>In dieser Tabelle geht es um das schnelle</a:t>
          </a:r>
          <a:r>
            <a:rPr lang="de-DE" sz="1400" baseline="0"/>
            <a:t> Filtern.</a:t>
          </a:r>
          <a:br>
            <a:rPr lang="de-DE" sz="1400" baseline="0"/>
          </a:br>
          <a:r>
            <a:rPr lang="de-DE" sz="1400" baseline="0"/>
            <a:t>Die Anleitung steht im Word-Dokument</a:t>
          </a:r>
          <a:br>
            <a:rPr lang="de-DE" sz="1400" baseline="0"/>
          </a:br>
          <a:r>
            <a:rPr lang="de-DE" sz="1400" baseline="0"/>
            <a:t>"Tipps und Tricks Excel Allgemein.docx".</a:t>
          </a:r>
          <a:br>
            <a:rPr lang="de-DE" sz="1400"/>
          </a:br>
          <a:br>
            <a:rPr lang="de-DE" sz="1400"/>
          </a:br>
          <a:endParaRPr lang="de-DE" sz="1400"/>
        </a:p>
      </xdr:txBody>
    </xdr:sp>
    <xdr:clientData/>
  </xdr:twoCellAnchor>
  <xdr:twoCellAnchor editAs="oneCell">
    <xdr:from>
      <xdr:col>11</xdr:col>
      <xdr:colOff>175849</xdr:colOff>
      <xdr:row>6</xdr:row>
      <xdr:rowOff>37680</xdr:rowOff>
    </xdr:from>
    <xdr:to>
      <xdr:col>11</xdr:col>
      <xdr:colOff>732695</xdr:colOff>
      <xdr:row>9</xdr:row>
      <xdr:rowOff>3359</xdr:rowOff>
    </xdr:to>
    <xdr:pic>
      <xdr:nvPicPr>
        <xdr:cNvPr id="4" name="Grafik 3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721134" y="1159746"/>
          <a:ext cx="556846" cy="518338"/>
        </a:xfrm>
        <a:prstGeom prst="rect">
          <a:avLst/>
        </a:prstGeom>
      </xdr:spPr>
    </xdr:pic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349332</xdr:colOff>
      <xdr:row>4</xdr:row>
      <xdr:rowOff>63830</xdr:rowOff>
    </xdr:from>
    <xdr:to>
      <xdr:col>15</xdr:col>
      <xdr:colOff>267688</xdr:colOff>
      <xdr:row>11</xdr:row>
      <xdr:rowOff>107374</xdr:rowOff>
    </xdr:to>
    <xdr:sp macro="" textlink="">
      <xdr:nvSpPr>
        <xdr:cNvPr id="3" name="Rechteck: abgerundete Ecken 2">
          <a:extLst>
            <a:ext uri="{FF2B5EF4-FFF2-40B4-BE49-F238E27FC236}">
              <a16:creationId xmlns:a16="http://schemas.microsoft.com/office/drawing/2014/main" id="{00000000-0008-0000-1200-000003000000}"/>
            </a:ext>
          </a:extLst>
        </xdr:cNvPr>
        <xdr:cNvSpPr/>
      </xdr:nvSpPr>
      <xdr:spPr>
        <a:xfrm>
          <a:off x="7687293" y="815934"/>
          <a:ext cx="3951019" cy="1325089"/>
        </a:xfrm>
        <a:prstGeom prst="roundRect">
          <a:avLst>
            <a:gd name="adj" fmla="val 10084"/>
          </a:avLst>
        </a:prstGeom>
      </xdr:spPr>
      <xdr:style>
        <a:lnRef idx="1">
          <a:schemeClr val="accent6"/>
        </a:lnRef>
        <a:fillRef idx="2">
          <a:schemeClr val="accent6"/>
        </a:fillRef>
        <a:effectRef idx="1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r>
            <a:rPr lang="en-GB" sz="1100"/>
            <a:t>Es</a:t>
          </a:r>
          <a:r>
            <a:rPr lang="en-GB" sz="1100" baseline="0"/>
            <a:t> gibt viele Möglichkeiten, die Top-3-Werte zu addieren.</a:t>
          </a:r>
        </a:p>
        <a:p>
          <a:pPr algn="l"/>
          <a:r>
            <a:rPr lang="en-GB" sz="1100" baseline="0"/>
            <a:t>Unter anderem die Verwendung von Matrix-Funktionen, die aber sehr umständlich ist, weil die geschweiften Klammern mit der Tastenkombination </a:t>
          </a:r>
          <a:r>
            <a:rPr lang="en-GB"/>
            <a:t>Strg + Umschalt + Enter</a:t>
          </a:r>
          <a:r>
            <a:rPr lang="en-GB" baseline="0"/>
            <a:t> eingegeben werden müssen.</a:t>
          </a:r>
          <a:br>
            <a:rPr lang="en-GB" baseline="0"/>
          </a:br>
          <a:r>
            <a:rPr lang="en-GB" baseline="0"/>
            <a:t>Mit der Funktion SUMMENPRODUKT ist es einfacher.</a:t>
          </a:r>
          <a:endParaRPr lang="en-GB" sz="1100"/>
        </a:p>
      </xdr:txBody>
    </xdr:sp>
    <xdr:clientData/>
  </xdr:twoCellAnchor>
  <xdr:twoCellAnchor editAs="oneCell">
    <xdr:from>
      <xdr:col>8</xdr:col>
      <xdr:colOff>4985</xdr:colOff>
      <xdr:row>1</xdr:row>
      <xdr:rowOff>153390</xdr:rowOff>
    </xdr:from>
    <xdr:to>
      <xdr:col>9</xdr:col>
      <xdr:colOff>26160</xdr:colOff>
      <xdr:row>5</xdr:row>
      <xdr:rowOff>64325</xdr:rowOff>
    </xdr:to>
    <xdr:pic>
      <xdr:nvPicPr>
        <xdr:cNvPr id="4" name="Grafik 3">
          <a:extLst>
            <a:ext uri="{FF2B5EF4-FFF2-40B4-BE49-F238E27FC236}">
              <a16:creationId xmlns:a16="http://schemas.microsoft.com/office/drawing/2014/main" id="{00000000-0008-0000-12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457245" y="356260"/>
          <a:ext cx="827708" cy="643247"/>
        </a:xfrm>
        <a:prstGeom prst="rect">
          <a:avLst/>
        </a:prstGeom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12</xdr:col>
          <xdr:colOff>555171</xdr:colOff>
          <xdr:row>14</xdr:row>
          <xdr:rowOff>190500</xdr:rowOff>
        </xdr:from>
        <xdr:to>
          <xdr:col>13</xdr:col>
          <xdr:colOff>10886</xdr:colOff>
          <xdr:row>17</xdr:row>
          <xdr:rowOff>16329</xdr:rowOff>
        </xdr:to>
        <xdr:sp macro="" textlink="">
          <xdr:nvSpPr>
            <xdr:cNvPr id="16385" name="Spinner 1" hidden="1">
              <a:extLst>
                <a:ext uri="{63B3BB69-23CF-44E3-9099-C40C66FF867C}">
                  <a14:compatExt spid="_x0000_s16385"/>
                </a:ext>
                <a:ext uri="{FF2B5EF4-FFF2-40B4-BE49-F238E27FC236}">
                  <a16:creationId xmlns:a16="http://schemas.microsoft.com/office/drawing/2014/main" id="{00000000-0008-0000-1200-000001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xdr:twoCellAnchor editAs="oneCell">
    <xdr:from>
      <xdr:col>10</xdr:col>
      <xdr:colOff>89066</xdr:colOff>
      <xdr:row>0</xdr:row>
      <xdr:rowOff>79169</xdr:rowOff>
    </xdr:from>
    <xdr:to>
      <xdr:col>10</xdr:col>
      <xdr:colOff>663039</xdr:colOff>
      <xdr:row>3</xdr:row>
      <xdr:rowOff>34636</xdr:rowOff>
    </xdr:to>
    <xdr:pic>
      <xdr:nvPicPr>
        <xdr:cNvPr id="5" name="Grafik 4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12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521040" y="79169"/>
          <a:ext cx="573973" cy="524493"/>
        </a:xfrm>
        <a:prstGeom prst="rect">
          <a:avLst/>
        </a:prstGeom>
      </xdr:spPr>
    </xdr:pic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59871</xdr:colOff>
      <xdr:row>0</xdr:row>
      <xdr:rowOff>81643</xdr:rowOff>
    </xdr:from>
    <xdr:to>
      <xdr:col>0</xdr:col>
      <xdr:colOff>633844</xdr:colOff>
      <xdr:row>3</xdr:row>
      <xdr:rowOff>50965</xdr:rowOff>
    </xdr:to>
    <xdr:pic>
      <xdr:nvPicPr>
        <xdr:cNvPr id="2" name="Grafik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1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9871" y="81643"/>
          <a:ext cx="573973" cy="524493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117231</xdr:colOff>
      <xdr:row>0</xdr:row>
      <xdr:rowOff>46055</xdr:rowOff>
    </xdr:from>
    <xdr:to>
      <xdr:col>8</xdr:col>
      <xdr:colOff>674077</xdr:colOff>
      <xdr:row>2</xdr:row>
      <xdr:rowOff>179206</xdr:rowOff>
    </xdr:to>
    <xdr:pic>
      <xdr:nvPicPr>
        <xdr:cNvPr id="3" name="Grafik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717593" y="46055"/>
          <a:ext cx="556846" cy="518338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586155</xdr:colOff>
      <xdr:row>8</xdr:row>
      <xdr:rowOff>148035</xdr:rowOff>
    </xdr:from>
    <xdr:to>
      <xdr:col>9</xdr:col>
      <xdr:colOff>97632</xdr:colOff>
      <xdr:row>13</xdr:row>
      <xdr:rowOff>121498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973287" y="1638540"/>
          <a:ext cx="3639675" cy="961551"/>
        </a:xfrm>
        <a:prstGeom prst="rect">
          <a:avLst/>
        </a:prstGeom>
        <a:ln>
          <a:noFill/>
        </a:ln>
        <a:effectLst>
          <a:outerShdw blurRad="292100" dist="139700" dir="2700000" algn="tl" rotWithShape="0">
            <a:srgbClr val="333333">
              <a:alpha val="65000"/>
            </a:srgbClr>
          </a:outerShdw>
        </a:effectLst>
      </xdr:spPr>
    </xdr:pic>
    <xdr:clientData/>
  </xdr:twoCellAnchor>
  <xdr:twoCellAnchor editAs="oneCell">
    <xdr:from>
      <xdr:col>9</xdr:col>
      <xdr:colOff>133978</xdr:colOff>
      <xdr:row>0</xdr:row>
      <xdr:rowOff>58616</xdr:rowOff>
    </xdr:from>
    <xdr:to>
      <xdr:col>9</xdr:col>
      <xdr:colOff>690824</xdr:colOff>
      <xdr:row>3</xdr:row>
      <xdr:rowOff>7547</xdr:rowOff>
    </xdr:to>
    <xdr:pic>
      <xdr:nvPicPr>
        <xdr:cNvPr id="4" name="Grafik 3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3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649308" y="58616"/>
          <a:ext cx="556846" cy="518338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457200</xdr:colOff>
      <xdr:row>0</xdr:row>
      <xdr:rowOff>141514</xdr:rowOff>
    </xdr:from>
    <xdr:to>
      <xdr:col>10</xdr:col>
      <xdr:colOff>658585</xdr:colOff>
      <xdr:row>3</xdr:row>
      <xdr:rowOff>136072</xdr:rowOff>
    </xdr:to>
    <xdr:sp macro="" textlink="">
      <xdr:nvSpPr>
        <xdr:cNvPr id="2" name="Rechteck: abgerundete Ecken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SpPr/>
      </xdr:nvSpPr>
      <xdr:spPr>
        <a:xfrm>
          <a:off x="5290457" y="141514"/>
          <a:ext cx="2618014" cy="598715"/>
        </a:xfrm>
        <a:prstGeom prst="roundRect">
          <a:avLst/>
        </a:prstGeom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GB" sz="1100"/>
            <a:t>Mit F5 und "Inhalte-Leerzellen" alle leeren Zeilen löschen!</a:t>
          </a:r>
        </a:p>
      </xdr:txBody>
    </xdr:sp>
    <xdr:clientData/>
  </xdr:twoCellAnchor>
  <xdr:twoCellAnchor editAs="oneCell">
    <xdr:from>
      <xdr:col>0</xdr:col>
      <xdr:colOff>81643</xdr:colOff>
      <xdr:row>0</xdr:row>
      <xdr:rowOff>43543</xdr:rowOff>
    </xdr:from>
    <xdr:to>
      <xdr:col>0</xdr:col>
      <xdr:colOff>638489</xdr:colOff>
      <xdr:row>2</xdr:row>
      <xdr:rowOff>142781</xdr:rowOff>
    </xdr:to>
    <xdr:pic>
      <xdr:nvPicPr>
        <xdr:cNvPr id="4" name="Grafik 3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1643" y="43543"/>
          <a:ext cx="556846" cy="518338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87085</xdr:colOff>
      <xdr:row>0</xdr:row>
      <xdr:rowOff>54429</xdr:rowOff>
    </xdr:from>
    <xdr:to>
      <xdr:col>0</xdr:col>
      <xdr:colOff>643931</xdr:colOff>
      <xdr:row>3</xdr:row>
      <xdr:rowOff>17596</xdr:rowOff>
    </xdr:to>
    <xdr:pic>
      <xdr:nvPicPr>
        <xdr:cNvPr id="3" name="Grafik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7085" y="54429"/>
          <a:ext cx="556846" cy="518338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556846</xdr:colOff>
      <xdr:row>2</xdr:row>
      <xdr:rowOff>148224</xdr:rowOff>
    </xdr:to>
    <xdr:pic>
      <xdr:nvPicPr>
        <xdr:cNvPr id="4" name="Grafik 3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6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556846" cy="518338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27215</xdr:colOff>
      <xdr:row>0</xdr:row>
      <xdr:rowOff>10886</xdr:rowOff>
    </xdr:from>
    <xdr:to>
      <xdr:col>0</xdr:col>
      <xdr:colOff>584061</xdr:colOff>
      <xdr:row>2</xdr:row>
      <xdr:rowOff>159110</xdr:rowOff>
    </xdr:to>
    <xdr:pic>
      <xdr:nvPicPr>
        <xdr:cNvPr id="3" name="Grafik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7215" y="10886"/>
          <a:ext cx="556846" cy="518338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146957</xdr:colOff>
      <xdr:row>0</xdr:row>
      <xdr:rowOff>38100</xdr:rowOff>
    </xdr:from>
    <xdr:to>
      <xdr:col>10</xdr:col>
      <xdr:colOff>703803</xdr:colOff>
      <xdr:row>2</xdr:row>
      <xdr:rowOff>169995</xdr:rowOff>
    </xdr:to>
    <xdr:pic>
      <xdr:nvPicPr>
        <xdr:cNvPr id="3" name="Grafik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398328" y="38100"/>
          <a:ext cx="556846" cy="51833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_rels/sheet20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19.bin"/><Relationship Id="rId4" Type="http://schemas.openxmlformats.org/officeDocument/2006/relationships/ctrlProp" Target="../ctrlProps/ctrlProp1.xml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20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1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82B393-77E6-47EC-BACB-943216969DD3}">
  <sheetPr codeName="Tabelle15"/>
  <dimension ref="A1:A21"/>
  <sheetViews>
    <sheetView tabSelected="1" zoomScale="120" zoomScaleNormal="120" workbookViewId="0">
      <selection activeCell="A3" sqref="A3"/>
    </sheetView>
  </sheetViews>
  <sheetFormatPr baseColWidth="10" defaultRowHeight="14.6" x14ac:dyDescent="0.4"/>
  <cols>
    <col min="1" max="1" width="38" customWidth="1"/>
  </cols>
  <sheetData>
    <row r="1" spans="1:1" ht="23.15" x14ac:dyDescent="0.4">
      <c r="A1" s="84" t="s">
        <v>721</v>
      </c>
    </row>
    <row r="3" spans="1:1" ht="15.9" x14ac:dyDescent="0.4">
      <c r="A3" s="67" t="s">
        <v>722</v>
      </c>
    </row>
    <row r="4" spans="1:1" ht="15.9" x14ac:dyDescent="0.4">
      <c r="A4" s="67" t="s">
        <v>723</v>
      </c>
    </row>
    <row r="5" spans="1:1" ht="15.9" x14ac:dyDescent="0.4">
      <c r="A5" s="67" t="s">
        <v>724</v>
      </c>
    </row>
    <row r="6" spans="1:1" ht="15.9" x14ac:dyDescent="0.4">
      <c r="A6" s="67" t="s">
        <v>725</v>
      </c>
    </row>
    <row r="7" spans="1:1" ht="15.9" x14ac:dyDescent="0.4">
      <c r="A7" s="67" t="s">
        <v>662</v>
      </c>
    </row>
    <row r="8" spans="1:1" ht="15.9" x14ac:dyDescent="0.4">
      <c r="A8" s="67" t="s">
        <v>663</v>
      </c>
    </row>
    <row r="9" spans="1:1" ht="15.9" x14ac:dyDescent="0.4">
      <c r="A9" s="67" t="s">
        <v>664</v>
      </c>
    </row>
    <row r="10" spans="1:1" ht="15.9" x14ac:dyDescent="0.4">
      <c r="A10" s="67" t="s">
        <v>726</v>
      </c>
    </row>
    <row r="11" spans="1:1" ht="15.9" x14ac:dyDescent="0.4">
      <c r="A11" s="67" t="s">
        <v>727</v>
      </c>
    </row>
    <row r="12" spans="1:1" ht="15.9" x14ac:dyDescent="0.4">
      <c r="A12" s="67" t="s">
        <v>728</v>
      </c>
    </row>
    <row r="13" spans="1:1" ht="15.9" x14ac:dyDescent="0.4">
      <c r="A13" s="67" t="s">
        <v>729</v>
      </c>
    </row>
    <row r="14" spans="1:1" ht="15.9" x14ac:dyDescent="0.4">
      <c r="A14" s="67" t="s">
        <v>730</v>
      </c>
    </row>
    <row r="15" spans="1:1" ht="15.9" x14ac:dyDescent="0.4">
      <c r="A15" s="67" t="s">
        <v>938</v>
      </c>
    </row>
    <row r="16" spans="1:1" ht="15.9" x14ac:dyDescent="0.4">
      <c r="A16" s="67" t="s">
        <v>731</v>
      </c>
    </row>
    <row r="17" spans="1:1" ht="15.9" x14ac:dyDescent="0.4">
      <c r="A17" s="67" t="s">
        <v>947</v>
      </c>
    </row>
    <row r="18" spans="1:1" ht="15.9" x14ac:dyDescent="0.4">
      <c r="A18" s="67" t="s">
        <v>732</v>
      </c>
    </row>
    <row r="19" spans="1:1" ht="15.9" x14ac:dyDescent="0.4">
      <c r="A19" s="67" t="s">
        <v>743</v>
      </c>
    </row>
    <row r="20" spans="1:1" ht="15.9" x14ac:dyDescent="0.4">
      <c r="A20" s="67" t="s">
        <v>733</v>
      </c>
    </row>
    <row r="21" spans="1:1" ht="15.9" x14ac:dyDescent="0.4">
      <c r="A21" s="67" t="s">
        <v>934</v>
      </c>
    </row>
  </sheetData>
  <hyperlinks>
    <hyperlink ref="A3" location="Daten_kurz!A1" display="Daten_kurz" xr:uid="{9E5A65A0-82C3-4657-AECD-D4B15C823B04}"/>
    <hyperlink ref="A4" location="'intelligentes Ausfüllen'!A1" display="intelligentes Ausfüllen" xr:uid="{965DE99D-BF55-416B-81E2-CE1C27100025}"/>
    <hyperlink ref="A5" location="'Schnelle Summe'!A1" display="Schnelle Summe" xr:uid="{62907CF1-046A-45CC-BE44-574E268F921D}"/>
    <hyperlink ref="A6" location="'F5 - Gehe zu'!A1" display="F5 - Gehe zu" xr:uid="{12AE4436-16CE-4CB7-A1C5-E2D40FDE1288}"/>
    <hyperlink ref="A7" location="Januar!A1" display="Januar" xr:uid="{A9D53CDD-58B2-4304-9A79-906BF362D111}"/>
    <hyperlink ref="A8" location="Februar!A1" display="Februar" xr:uid="{7C97211F-5FB0-4161-8019-0F592E43188A}"/>
    <hyperlink ref="A9" location="März!A1" display="März" xr:uid="{DCB2E7C1-D5D0-4EBB-883C-6BADF3BA5B56}"/>
    <hyperlink ref="A10" location="'Trick mit Namen'!A1" display="Trick mit Namen" xr:uid="{4E6371D1-9F4A-433B-A44A-F77019EEDA66}"/>
    <hyperlink ref="A11" location="Transponieren!A1" display="Transponieren" xr:uid="{D652B460-3D94-4697-8A4A-09B8619FB71E}"/>
    <hyperlink ref="A12" location="'I love Rom'!A1" display="I love Rom" xr:uid="{656B97EA-892F-4378-93A3-552798895B0E}"/>
    <hyperlink ref="A13" location="Gross!A1" display="Gross" xr:uid="{EEA624FC-1D9E-4B44-A100-B3EF6F2D1D62}"/>
    <hyperlink ref="A14" location="Umwandeln!A1" display="Umwandeln" xr:uid="{D06F425E-0249-4175-8FCD-B47C719C0E45}"/>
    <hyperlink ref="A16" location="'Auto-Fill'!A1" display="Auto-Fill" xr:uid="{171E576E-BFFC-4F0B-B56C-0CDF0621B1C3}"/>
    <hyperlink ref="A18" location="DATEDIF!A1" display="DATEDIF" xr:uid="{3C89AB8A-CEDB-4043-854F-EE0FCA835B2E}"/>
    <hyperlink ref="A20" location="'Top 3 - Werte addieren'!A1" display="Top 3 - Werte addieren" xr:uid="{55F0147C-357A-4FA6-92F0-AD9E23DDCBC4}"/>
    <hyperlink ref="A19" location="Inhalte_m_Rechenoperation!A1" display="Inhalte einfügen mir Rechenoperation" xr:uid="{AE04246E-DA0C-401F-9066-466DF29E8670}"/>
    <hyperlink ref="A21" location="'Unterschrift-Linie per Zahlenfo'!A1" display="Unterschrift-Linie per Zahlenformat" xr:uid="{1ABC09B4-87D5-4E67-8C8D-43A484553A63}"/>
    <hyperlink ref="A15" location="Spez_Format!A1" display="Spezielle Formate" xr:uid="{5476CDDE-71C8-45A9-BFAE-B96945B0F7FE}"/>
    <hyperlink ref="A17" location="'Reihen ausfüllen'!A1" display="Reihen ausfüllen" xr:uid="{6AE7628B-3A70-4533-904E-18B90D8B1D43}"/>
  </hyperlinks>
  <pageMargins left="0.7" right="0.7" top="0.78740157499999996" bottom="0.78740157499999996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7CD2FB-FB81-47C1-AFF7-4C6539DB40D5}">
  <sheetPr codeName="Tabelle8"/>
  <dimension ref="A1:E13"/>
  <sheetViews>
    <sheetView workbookViewId="0">
      <selection activeCell="G4" sqref="G4"/>
    </sheetView>
  </sheetViews>
  <sheetFormatPr baseColWidth="10" defaultColWidth="11.3828125" defaultRowHeight="20.6" customHeight="1" x14ac:dyDescent="0.4"/>
  <cols>
    <col min="1" max="16384" width="11.3828125" style="1"/>
  </cols>
  <sheetData>
    <row r="1" spans="1:5" ht="20.6" customHeight="1" x14ac:dyDescent="0.4">
      <c r="A1" s="68"/>
      <c r="B1" s="68" t="s">
        <v>673</v>
      </c>
      <c r="C1" s="68" t="s">
        <v>674</v>
      </c>
      <c r="D1" s="68" t="s">
        <v>675</v>
      </c>
      <c r="E1" s="68" t="s">
        <v>676</v>
      </c>
    </row>
    <row r="2" spans="1:5" ht="20.6" customHeight="1" x14ac:dyDescent="0.4">
      <c r="A2" s="69" t="s">
        <v>662</v>
      </c>
      <c r="B2" s="70">
        <f t="shared" ref="B2:E13" ca="1" si="0">RANDBETWEEN(111,999)</f>
        <v>458</v>
      </c>
      <c r="C2" s="70">
        <f t="shared" ca="1" si="0"/>
        <v>475</v>
      </c>
      <c r="D2" s="70">
        <f t="shared" ca="1" si="0"/>
        <v>695</v>
      </c>
      <c r="E2" s="70">
        <f t="shared" ca="1" si="0"/>
        <v>653</v>
      </c>
    </row>
    <row r="3" spans="1:5" ht="20.6" customHeight="1" x14ac:dyDescent="0.4">
      <c r="A3" s="69" t="s">
        <v>663</v>
      </c>
      <c r="B3" s="70">
        <f t="shared" ca="1" si="0"/>
        <v>984</v>
      </c>
      <c r="C3" s="70">
        <f t="shared" ca="1" si="0"/>
        <v>800</v>
      </c>
      <c r="D3" s="70">
        <f t="shared" ca="1" si="0"/>
        <v>542</v>
      </c>
      <c r="E3" s="70">
        <f t="shared" ca="1" si="0"/>
        <v>344</v>
      </c>
    </row>
    <row r="4" spans="1:5" ht="20.6" customHeight="1" x14ac:dyDescent="0.4">
      <c r="A4" s="69" t="s">
        <v>664</v>
      </c>
      <c r="B4" s="70">
        <f t="shared" ca="1" si="0"/>
        <v>480</v>
      </c>
      <c r="C4" s="70">
        <f t="shared" ca="1" si="0"/>
        <v>607</v>
      </c>
      <c r="D4" s="70">
        <f t="shared" ca="1" si="0"/>
        <v>605</v>
      </c>
      <c r="E4" s="70">
        <f t="shared" ca="1" si="0"/>
        <v>604</v>
      </c>
    </row>
    <row r="5" spans="1:5" ht="20.6" customHeight="1" x14ac:dyDescent="0.4">
      <c r="A5" s="69" t="s">
        <v>665</v>
      </c>
      <c r="B5" s="70">
        <f t="shared" ca="1" si="0"/>
        <v>196</v>
      </c>
      <c r="C5" s="70">
        <f t="shared" ca="1" si="0"/>
        <v>956</v>
      </c>
      <c r="D5" s="70">
        <f t="shared" ca="1" si="0"/>
        <v>173</v>
      </c>
      <c r="E5" s="70">
        <f t="shared" ca="1" si="0"/>
        <v>166</v>
      </c>
    </row>
    <row r="6" spans="1:5" ht="20.6" customHeight="1" x14ac:dyDescent="0.4">
      <c r="A6" s="69" t="s">
        <v>666</v>
      </c>
      <c r="B6" s="70">
        <f t="shared" ca="1" si="0"/>
        <v>238</v>
      </c>
      <c r="C6" s="70">
        <f t="shared" ca="1" si="0"/>
        <v>535</v>
      </c>
      <c r="D6" s="70">
        <f t="shared" ca="1" si="0"/>
        <v>869</v>
      </c>
      <c r="E6" s="70">
        <f t="shared" ca="1" si="0"/>
        <v>463</v>
      </c>
    </row>
    <row r="7" spans="1:5" ht="20.6" customHeight="1" x14ac:dyDescent="0.4">
      <c r="A7" s="69" t="s">
        <v>667</v>
      </c>
      <c r="B7" s="70">
        <f t="shared" ca="1" si="0"/>
        <v>504</v>
      </c>
      <c r="C7" s="70">
        <f t="shared" ca="1" si="0"/>
        <v>172</v>
      </c>
      <c r="D7" s="70">
        <f t="shared" ca="1" si="0"/>
        <v>806</v>
      </c>
      <c r="E7" s="70">
        <f t="shared" ca="1" si="0"/>
        <v>764</v>
      </c>
    </row>
    <row r="8" spans="1:5" ht="20.6" customHeight="1" x14ac:dyDescent="0.4">
      <c r="A8" s="69" t="s">
        <v>668</v>
      </c>
      <c r="B8" s="70">
        <f t="shared" ca="1" si="0"/>
        <v>938</v>
      </c>
      <c r="C8" s="70">
        <f t="shared" ca="1" si="0"/>
        <v>397</v>
      </c>
      <c r="D8" s="70">
        <f t="shared" ca="1" si="0"/>
        <v>291</v>
      </c>
      <c r="E8" s="70">
        <f t="shared" ca="1" si="0"/>
        <v>441</v>
      </c>
    </row>
    <row r="9" spans="1:5" ht="20.6" customHeight="1" x14ac:dyDescent="0.4">
      <c r="A9" s="69" t="s">
        <v>256</v>
      </c>
      <c r="B9" s="70">
        <f t="shared" ca="1" si="0"/>
        <v>770</v>
      </c>
      <c r="C9" s="70">
        <f t="shared" ca="1" si="0"/>
        <v>878</v>
      </c>
      <c r="D9" s="70">
        <f t="shared" ca="1" si="0"/>
        <v>360</v>
      </c>
      <c r="E9" s="70">
        <f t="shared" ca="1" si="0"/>
        <v>898</v>
      </c>
    </row>
    <row r="10" spans="1:5" ht="20.6" customHeight="1" x14ac:dyDescent="0.4">
      <c r="A10" s="69" t="s">
        <v>669</v>
      </c>
      <c r="B10" s="70">
        <f t="shared" ca="1" si="0"/>
        <v>486</v>
      </c>
      <c r="C10" s="70">
        <f t="shared" ca="1" si="0"/>
        <v>608</v>
      </c>
      <c r="D10" s="70">
        <f t="shared" ca="1" si="0"/>
        <v>839</v>
      </c>
      <c r="E10" s="70">
        <f t="shared" ca="1" si="0"/>
        <v>631</v>
      </c>
    </row>
    <row r="11" spans="1:5" ht="20.6" customHeight="1" x14ac:dyDescent="0.4">
      <c r="A11" s="69" t="s">
        <v>670</v>
      </c>
      <c r="B11" s="70">
        <f t="shared" ca="1" si="0"/>
        <v>419</v>
      </c>
      <c r="C11" s="70">
        <f t="shared" ca="1" si="0"/>
        <v>943</v>
      </c>
      <c r="D11" s="70">
        <f t="shared" ca="1" si="0"/>
        <v>212</v>
      </c>
      <c r="E11" s="70">
        <f t="shared" ca="1" si="0"/>
        <v>284</v>
      </c>
    </row>
    <row r="12" spans="1:5" ht="20.6" customHeight="1" x14ac:dyDescent="0.4">
      <c r="A12" s="69" t="s">
        <v>671</v>
      </c>
      <c r="B12" s="70">
        <f t="shared" ca="1" si="0"/>
        <v>505</v>
      </c>
      <c r="C12" s="70">
        <f t="shared" ca="1" si="0"/>
        <v>430</v>
      </c>
      <c r="D12" s="70">
        <f t="shared" ca="1" si="0"/>
        <v>746</v>
      </c>
      <c r="E12" s="70">
        <f t="shared" ca="1" si="0"/>
        <v>954</v>
      </c>
    </row>
    <row r="13" spans="1:5" ht="20.6" customHeight="1" x14ac:dyDescent="0.4">
      <c r="A13" s="69" t="s">
        <v>672</v>
      </c>
      <c r="B13" s="70">
        <f t="shared" ca="1" si="0"/>
        <v>725</v>
      </c>
      <c r="C13" s="70">
        <f t="shared" ca="1" si="0"/>
        <v>237</v>
      </c>
      <c r="D13" s="70">
        <f t="shared" ca="1" si="0"/>
        <v>456</v>
      </c>
      <c r="E13" s="70">
        <f t="shared" ca="1" si="0"/>
        <v>389</v>
      </c>
    </row>
  </sheetData>
  <phoneticPr fontId="13" type="noConversion"/>
  <pageMargins left="0.70866141732283472" right="0.70866141732283472" top="0.78740157480314965" bottom="0.78740157480314965" header="0.31496062992125984" footer="0.31496062992125984"/>
  <pageSetup paperSize="9" orientation="portrait" horizontalDpi="4294967293" verticalDpi="0" r:id="rId1"/>
  <headerFooter>
    <oddHeader>&amp;LAndré Kursch&amp;R&amp;D</oddHeader>
    <oddFooter>&amp;R&amp;8&amp;Z&amp;F</oddFooter>
  </headerFooter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FC5255-BDE5-4AD4-9E2D-81647B38CC8B}">
  <sheetPr codeName="Tabelle9"/>
  <dimension ref="A1:D16"/>
  <sheetViews>
    <sheetView workbookViewId="0">
      <selection activeCell="A3" sqref="A3"/>
    </sheetView>
  </sheetViews>
  <sheetFormatPr baseColWidth="10" defaultColWidth="11.3828125" defaultRowHeight="14.6" x14ac:dyDescent="0.4"/>
  <cols>
    <col min="1" max="1" width="16.3828125" style="1" customWidth="1"/>
    <col min="2" max="2" width="5.07421875" style="1" customWidth="1"/>
    <col min="3" max="3" width="11.3828125" style="1"/>
    <col min="4" max="4" width="11.3828125" style="2"/>
    <col min="5" max="16384" width="11.3828125" style="1"/>
  </cols>
  <sheetData>
    <row r="1" spans="1:4" x14ac:dyDescent="0.4">
      <c r="A1" s="60"/>
      <c r="B1" s="60"/>
    </row>
    <row r="2" spans="1:4" ht="15.9" x14ac:dyDescent="0.4">
      <c r="C2" s="67" t="s">
        <v>677</v>
      </c>
      <c r="D2" s="67" t="s">
        <v>678</v>
      </c>
    </row>
    <row r="3" spans="1:4" x14ac:dyDescent="0.4">
      <c r="C3" s="1">
        <v>1</v>
      </c>
      <c r="D3" s="2" t="str">
        <f>ROMAN(C3)</f>
        <v>I</v>
      </c>
    </row>
    <row r="4" spans="1:4" x14ac:dyDescent="0.4">
      <c r="C4" s="1">
        <v>3</v>
      </c>
    </row>
    <row r="5" spans="1:4" x14ac:dyDescent="0.4">
      <c r="C5" s="1">
        <v>5</v>
      </c>
    </row>
    <row r="6" spans="1:4" x14ac:dyDescent="0.4">
      <c r="C6" s="1">
        <v>10</v>
      </c>
    </row>
    <row r="7" spans="1:4" x14ac:dyDescent="0.4">
      <c r="C7" s="1">
        <v>15</v>
      </c>
    </row>
    <row r="8" spans="1:4" x14ac:dyDescent="0.4">
      <c r="C8" s="1">
        <v>20</v>
      </c>
    </row>
    <row r="9" spans="1:4" x14ac:dyDescent="0.4">
      <c r="C9" s="1">
        <v>30</v>
      </c>
    </row>
    <row r="10" spans="1:4" x14ac:dyDescent="0.4">
      <c r="C10" s="1">
        <v>40</v>
      </c>
    </row>
    <row r="11" spans="1:4" x14ac:dyDescent="0.4">
      <c r="C11" s="1">
        <v>50</v>
      </c>
    </row>
    <row r="12" spans="1:4" x14ac:dyDescent="0.4">
      <c r="C12" s="1">
        <v>51</v>
      </c>
    </row>
    <row r="13" spans="1:4" x14ac:dyDescent="0.4">
      <c r="C13" s="1">
        <v>100</v>
      </c>
    </row>
    <row r="14" spans="1:4" x14ac:dyDescent="0.4">
      <c r="C14" s="1">
        <v>101</v>
      </c>
    </row>
    <row r="15" spans="1:4" x14ac:dyDescent="0.4">
      <c r="C15" s="1">
        <v>500</v>
      </c>
    </row>
    <row r="16" spans="1:4" x14ac:dyDescent="0.4">
      <c r="C16" s="1">
        <v>1000</v>
      </c>
    </row>
  </sheetData>
  <pageMargins left="0.70866141732283472" right="0.70866141732283472" top="0.78740157480314965" bottom="0.78740157480314965" header="0.31496062992125984" footer="0.31496062992125984"/>
  <pageSetup paperSize="9" orientation="portrait" horizontalDpi="4294967293" verticalDpi="0" r:id="rId1"/>
  <headerFooter>
    <oddHeader>&amp;LAndré Kursch&amp;R&amp;D</oddHeader>
    <oddFooter>&amp;R&amp;8&amp;Z&amp;F</oddFooter>
  </headerFooter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CD86B3-6108-4C41-8CA3-20F4FFF9F577}">
  <sheetPr codeName="Tabelle10"/>
  <dimension ref="A1:D7"/>
  <sheetViews>
    <sheetView workbookViewId="0">
      <selection activeCell="G4" sqref="G4"/>
    </sheetView>
  </sheetViews>
  <sheetFormatPr baseColWidth="10" defaultColWidth="11.3828125" defaultRowHeight="14.6" x14ac:dyDescent="0.4"/>
  <cols>
    <col min="1" max="1" width="6.4609375" style="1" customWidth="1"/>
    <col min="2" max="2" width="15.4609375" style="1" customWidth="1"/>
    <col min="3" max="4" width="16.84375" style="1" customWidth="1"/>
    <col min="5" max="16384" width="11.3828125" style="1"/>
  </cols>
  <sheetData>
    <row r="1" spans="1:4" ht="23.15" x14ac:dyDescent="0.4">
      <c r="A1" s="60"/>
      <c r="B1" s="72"/>
      <c r="C1" s="117" t="s">
        <v>684</v>
      </c>
      <c r="D1" s="117"/>
    </row>
    <row r="2" spans="1:4" ht="23.15" x14ac:dyDescent="0.4">
      <c r="B2" s="73"/>
      <c r="C2" s="74" t="s">
        <v>685</v>
      </c>
      <c r="D2" s="74" t="s">
        <v>686</v>
      </c>
    </row>
    <row r="3" spans="1:4" ht="23.15" x14ac:dyDescent="0.4">
      <c r="B3" s="73" t="s">
        <v>679</v>
      </c>
      <c r="C3" s="73" t="str">
        <f>UPPER(B3)</f>
        <v>PAULA</v>
      </c>
      <c r="D3" s="73" t="str">
        <f>PROPER(B3)</f>
        <v>Paula</v>
      </c>
    </row>
    <row r="4" spans="1:4" ht="23.15" x14ac:dyDescent="0.4">
      <c r="B4" s="73" t="s">
        <v>680</v>
      </c>
      <c r="C4" s="73"/>
      <c r="D4" s="73"/>
    </row>
    <row r="5" spans="1:4" ht="23.15" x14ac:dyDescent="0.4">
      <c r="B5" s="73" t="s">
        <v>681</v>
      </c>
      <c r="C5" s="73"/>
      <c r="D5" s="73"/>
    </row>
    <row r="6" spans="1:4" ht="23.15" x14ac:dyDescent="0.4">
      <c r="B6" s="73" t="s">
        <v>682</v>
      </c>
      <c r="C6" s="73"/>
      <c r="D6" s="73"/>
    </row>
    <row r="7" spans="1:4" ht="23.15" x14ac:dyDescent="0.4">
      <c r="B7" s="73" t="s">
        <v>683</v>
      </c>
      <c r="C7" s="73"/>
      <c r="D7" s="73"/>
    </row>
  </sheetData>
  <mergeCells count="1">
    <mergeCell ref="C1:D1"/>
  </mergeCells>
  <pageMargins left="0.70866141732283472" right="0.70866141732283472" top="0.78740157480314965" bottom="0.78740157480314965" header="0.31496062992125984" footer="0.31496062992125984"/>
  <pageSetup paperSize="9" orientation="portrait" horizontalDpi="4294967293" verticalDpi="0" r:id="rId1"/>
  <headerFooter>
    <oddHeader>&amp;LAndré Kursch&amp;R&amp;D</oddHeader>
    <oddFooter>&amp;R&amp;8&amp;Z&amp;F</oddFooter>
  </headerFooter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C6AA4C-A6C9-4BD2-88A0-413F6AACECFC}">
  <sheetPr codeName="Tabelle11"/>
  <dimension ref="A1:D9"/>
  <sheetViews>
    <sheetView workbookViewId="0">
      <selection activeCell="C2" sqref="C2"/>
    </sheetView>
  </sheetViews>
  <sheetFormatPr baseColWidth="10" defaultColWidth="11.3828125" defaultRowHeight="18.45" x14ac:dyDescent="0.4"/>
  <cols>
    <col min="1" max="2" width="11.3828125" style="71"/>
    <col min="3" max="4" width="14.15234375" style="71" customWidth="1"/>
    <col min="5" max="16384" width="11.3828125" style="71"/>
  </cols>
  <sheetData>
    <row r="1" spans="1:4" x14ac:dyDescent="0.4">
      <c r="A1" s="75"/>
    </row>
    <row r="2" spans="1:4" x14ac:dyDescent="0.4">
      <c r="B2" s="76" t="s">
        <v>687</v>
      </c>
      <c r="C2" s="76" t="s">
        <v>688</v>
      </c>
      <c r="D2" s="76" t="s">
        <v>689</v>
      </c>
    </row>
    <row r="3" spans="1:4" x14ac:dyDescent="0.4">
      <c r="B3" s="77">
        <v>-50</v>
      </c>
      <c r="C3" s="77">
        <f>CONVERT($B3,"C","K")</f>
        <v>223.14999999999998</v>
      </c>
      <c r="D3" s="77">
        <f>CONVERT($B3,"C","F")</f>
        <v>-58</v>
      </c>
    </row>
    <row r="4" spans="1:4" x14ac:dyDescent="0.4">
      <c r="B4" s="77">
        <v>-10</v>
      </c>
      <c r="C4" s="77"/>
      <c r="D4" s="77"/>
    </row>
    <row r="5" spans="1:4" x14ac:dyDescent="0.4">
      <c r="B5" s="77">
        <v>0</v>
      </c>
      <c r="C5" s="77"/>
      <c r="D5" s="77"/>
    </row>
    <row r="6" spans="1:4" x14ac:dyDescent="0.4">
      <c r="B6" s="77">
        <v>10</v>
      </c>
      <c r="C6" s="77"/>
      <c r="D6" s="77"/>
    </row>
    <row r="7" spans="1:4" x14ac:dyDescent="0.4">
      <c r="B7" s="77">
        <v>20</v>
      </c>
      <c r="C7" s="77"/>
      <c r="D7" s="77"/>
    </row>
    <row r="8" spans="1:4" x14ac:dyDescent="0.4">
      <c r="B8" s="77">
        <v>30</v>
      </c>
      <c r="C8" s="77"/>
      <c r="D8" s="77"/>
    </row>
    <row r="9" spans="1:4" x14ac:dyDescent="0.4">
      <c r="B9" s="77">
        <v>40</v>
      </c>
      <c r="C9" s="77"/>
      <c r="D9" s="77"/>
    </row>
  </sheetData>
  <pageMargins left="0.70866141732283472" right="0.70866141732283472" top="0.78740157480314965" bottom="0.78740157480314965" header="0.31496062992125984" footer="0.31496062992125984"/>
  <pageSetup paperSize="9" orientation="portrait" horizontalDpi="4294967293" verticalDpi="0" r:id="rId1"/>
  <headerFooter>
    <oddHeader>&amp;LAndré Kursch&amp;R&amp;D</oddHeader>
    <oddFooter>&amp;R&amp;8&amp;Z&amp;F</oddFooter>
  </headerFooter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BA24F9-DDB9-421C-A4DC-AC4FA7AA5231}">
  <sheetPr codeName="Tabelle19"/>
  <dimension ref="A1:K16"/>
  <sheetViews>
    <sheetView workbookViewId="0"/>
  </sheetViews>
  <sheetFormatPr baseColWidth="10" defaultColWidth="11.3828125" defaultRowHeight="14.6" x14ac:dyDescent="0.4"/>
  <cols>
    <col min="1" max="1" width="11.3828125" style="1"/>
    <col min="2" max="2" width="3.765625" style="1" customWidth="1"/>
    <col min="3" max="4" width="19.3828125" style="1" customWidth="1"/>
    <col min="5" max="6" width="11.3828125" style="1"/>
    <col min="7" max="7" width="8.69140625" style="1" customWidth="1"/>
    <col min="8" max="8" width="10.69140625" style="1" customWidth="1"/>
    <col min="9" max="9" width="12.69140625" style="1" customWidth="1"/>
    <col min="10" max="10" width="17.53515625" style="1" customWidth="1"/>
    <col min="11" max="16384" width="11.3828125" style="1"/>
  </cols>
  <sheetData>
    <row r="1" spans="1:11" x14ac:dyDescent="0.4">
      <c r="A1" s="60"/>
    </row>
    <row r="3" spans="1:11" ht="15.9" x14ac:dyDescent="0.4">
      <c r="C3" s="118" t="s">
        <v>939</v>
      </c>
      <c r="D3" s="118"/>
      <c r="H3" s="118" t="s">
        <v>942</v>
      </c>
      <c r="I3" s="118"/>
      <c r="J3" s="118"/>
    </row>
    <row r="5" spans="1:11" ht="15.9" x14ac:dyDescent="0.4">
      <c r="C5" s="110" t="s">
        <v>940</v>
      </c>
      <c r="D5" s="111" t="s">
        <v>941</v>
      </c>
      <c r="H5" s="111" t="s">
        <v>943</v>
      </c>
      <c r="I5" s="111" t="s">
        <v>944</v>
      </c>
      <c r="J5" s="111" t="s">
        <v>945</v>
      </c>
      <c r="K5" s="61" t="s">
        <v>946</v>
      </c>
    </row>
    <row r="6" spans="1:11" ht="15.9" x14ac:dyDescent="0.4">
      <c r="C6" s="113">
        <f t="shared" ref="C6:C16" ca="1" si="0">RANDBETWEEN(-5,5)</f>
        <v>1</v>
      </c>
      <c r="D6" s="114">
        <f ca="1">C6</f>
        <v>1</v>
      </c>
      <c r="H6" s="112">
        <f t="shared" ref="H6:H16" ca="1" si="1">RANDBETWEEN(1,99)</f>
        <v>4</v>
      </c>
      <c r="I6" s="112">
        <f t="shared" ref="I6:I16" ca="1" si="2">RANDBETWEEN(1,150)</f>
        <v>12</v>
      </c>
      <c r="J6" s="115">
        <f ca="1">H6/I6</f>
        <v>0.33333333333333331</v>
      </c>
      <c r="K6" s="116">
        <f ca="1">J6</f>
        <v>0.33333333333333331</v>
      </c>
    </row>
    <row r="7" spans="1:11" ht="15.9" x14ac:dyDescent="0.4">
      <c r="C7" s="113">
        <f t="shared" ca="1" si="0"/>
        <v>0</v>
      </c>
      <c r="D7" s="114">
        <f t="shared" ref="D7:D16" ca="1" si="3">C7</f>
        <v>0</v>
      </c>
      <c r="H7" s="112">
        <f t="shared" ca="1" si="1"/>
        <v>36</v>
      </c>
      <c r="I7" s="112">
        <f t="shared" ca="1" si="2"/>
        <v>137</v>
      </c>
      <c r="J7" s="115">
        <f t="shared" ref="J7:J16" ca="1" si="4">H7/I7</f>
        <v>0.26277372262773724</v>
      </c>
      <c r="K7" s="116">
        <f t="shared" ref="K7:K16" ca="1" si="5">J7</f>
        <v>0.26277372262773724</v>
      </c>
    </row>
    <row r="8" spans="1:11" ht="15.9" x14ac:dyDescent="0.4">
      <c r="C8" s="113">
        <f t="shared" ca="1" si="0"/>
        <v>-1</v>
      </c>
      <c r="D8" s="114">
        <f t="shared" ca="1" si="3"/>
        <v>-1</v>
      </c>
      <c r="H8" s="112">
        <f t="shared" ca="1" si="1"/>
        <v>79</v>
      </c>
      <c r="I8" s="112">
        <f t="shared" ca="1" si="2"/>
        <v>42</v>
      </c>
      <c r="J8" s="115">
        <f t="shared" ca="1" si="4"/>
        <v>1.8809523809523809</v>
      </c>
      <c r="K8" s="116">
        <f t="shared" ca="1" si="5"/>
        <v>1.8809523809523809</v>
      </c>
    </row>
    <row r="9" spans="1:11" ht="15.9" x14ac:dyDescent="0.4">
      <c r="C9" s="113">
        <f t="shared" ca="1" si="0"/>
        <v>1</v>
      </c>
      <c r="D9" s="114">
        <f t="shared" ca="1" si="3"/>
        <v>1</v>
      </c>
      <c r="H9" s="112">
        <f t="shared" ca="1" si="1"/>
        <v>18</v>
      </c>
      <c r="I9" s="112">
        <f t="shared" ca="1" si="2"/>
        <v>48</v>
      </c>
      <c r="J9" s="115">
        <f t="shared" ca="1" si="4"/>
        <v>0.375</v>
      </c>
      <c r="K9" s="116">
        <f t="shared" ca="1" si="5"/>
        <v>0.375</v>
      </c>
    </row>
    <row r="10" spans="1:11" ht="15.9" x14ac:dyDescent="0.4">
      <c r="C10" s="113">
        <f t="shared" ca="1" si="0"/>
        <v>2</v>
      </c>
      <c r="D10" s="114">
        <f t="shared" ca="1" si="3"/>
        <v>2</v>
      </c>
      <c r="H10" s="112">
        <f t="shared" ca="1" si="1"/>
        <v>22</v>
      </c>
      <c r="I10" s="112">
        <f t="shared" ca="1" si="2"/>
        <v>111</v>
      </c>
      <c r="J10" s="115">
        <f t="shared" ca="1" si="4"/>
        <v>0.1981981981981982</v>
      </c>
      <c r="K10" s="116">
        <f t="shared" ca="1" si="5"/>
        <v>0.1981981981981982</v>
      </c>
    </row>
    <row r="11" spans="1:11" ht="15.9" x14ac:dyDescent="0.4">
      <c r="C11" s="113">
        <f t="shared" ca="1" si="0"/>
        <v>0</v>
      </c>
      <c r="D11" s="114">
        <f t="shared" ca="1" si="3"/>
        <v>0</v>
      </c>
      <c r="H11" s="112">
        <f t="shared" ca="1" si="1"/>
        <v>28</v>
      </c>
      <c r="I11" s="112">
        <f t="shared" ca="1" si="2"/>
        <v>63</v>
      </c>
      <c r="J11" s="115">
        <f t="shared" ca="1" si="4"/>
        <v>0.44444444444444442</v>
      </c>
      <c r="K11" s="116">
        <f t="shared" ca="1" si="5"/>
        <v>0.44444444444444442</v>
      </c>
    </row>
    <row r="12" spans="1:11" ht="15.9" x14ac:dyDescent="0.4">
      <c r="C12" s="113">
        <f t="shared" ca="1" si="0"/>
        <v>-5</v>
      </c>
      <c r="D12" s="114">
        <f t="shared" ca="1" si="3"/>
        <v>-5</v>
      </c>
      <c r="H12" s="112">
        <f t="shared" ca="1" si="1"/>
        <v>29</v>
      </c>
      <c r="I12" s="112">
        <f t="shared" ca="1" si="2"/>
        <v>148</v>
      </c>
      <c r="J12" s="115">
        <f t="shared" ca="1" si="4"/>
        <v>0.19594594594594594</v>
      </c>
      <c r="K12" s="116">
        <f t="shared" ca="1" si="5"/>
        <v>0.19594594594594594</v>
      </c>
    </row>
    <row r="13" spans="1:11" ht="15.9" x14ac:dyDescent="0.4">
      <c r="C13" s="113">
        <f t="shared" ca="1" si="0"/>
        <v>2</v>
      </c>
      <c r="D13" s="114">
        <f t="shared" ca="1" si="3"/>
        <v>2</v>
      </c>
      <c r="H13" s="112">
        <f t="shared" ca="1" si="1"/>
        <v>35</v>
      </c>
      <c r="I13" s="112">
        <f t="shared" ca="1" si="2"/>
        <v>98</v>
      </c>
      <c r="J13" s="115">
        <f t="shared" ca="1" si="4"/>
        <v>0.35714285714285715</v>
      </c>
      <c r="K13" s="116">
        <f t="shared" ca="1" si="5"/>
        <v>0.35714285714285715</v>
      </c>
    </row>
    <row r="14" spans="1:11" ht="15.9" x14ac:dyDescent="0.4">
      <c r="C14" s="113">
        <f t="shared" ca="1" si="0"/>
        <v>2</v>
      </c>
      <c r="D14" s="114">
        <f t="shared" ca="1" si="3"/>
        <v>2</v>
      </c>
      <c r="H14" s="112">
        <f t="shared" ca="1" si="1"/>
        <v>50</v>
      </c>
      <c r="I14" s="112">
        <f t="shared" ca="1" si="2"/>
        <v>6</v>
      </c>
      <c r="J14" s="115">
        <f t="shared" ca="1" si="4"/>
        <v>8.3333333333333339</v>
      </c>
      <c r="K14" s="116">
        <f t="shared" ca="1" si="5"/>
        <v>8.3333333333333339</v>
      </c>
    </row>
    <row r="15" spans="1:11" ht="15.9" x14ac:dyDescent="0.4">
      <c r="C15" s="113">
        <f t="shared" ca="1" si="0"/>
        <v>2</v>
      </c>
      <c r="D15" s="114">
        <f t="shared" ca="1" si="3"/>
        <v>2</v>
      </c>
      <c r="H15" s="112">
        <f t="shared" ca="1" si="1"/>
        <v>53</v>
      </c>
      <c r="I15" s="112">
        <f t="shared" ca="1" si="2"/>
        <v>42</v>
      </c>
      <c r="J15" s="115">
        <f t="shared" ca="1" si="4"/>
        <v>1.2619047619047619</v>
      </c>
      <c r="K15" s="116">
        <f t="shared" ca="1" si="5"/>
        <v>1.2619047619047619</v>
      </c>
    </row>
    <row r="16" spans="1:11" ht="15.9" x14ac:dyDescent="0.4">
      <c r="C16" s="113">
        <f t="shared" ca="1" si="0"/>
        <v>-5</v>
      </c>
      <c r="D16" s="114">
        <f t="shared" ca="1" si="3"/>
        <v>-5</v>
      </c>
      <c r="H16" s="112">
        <f t="shared" ca="1" si="1"/>
        <v>20</v>
      </c>
      <c r="I16" s="112">
        <f t="shared" ca="1" si="2"/>
        <v>37</v>
      </c>
      <c r="J16" s="115">
        <f t="shared" ca="1" si="4"/>
        <v>0.54054054054054057</v>
      </c>
      <c r="K16" s="116">
        <f t="shared" ca="1" si="5"/>
        <v>0.54054054054054057</v>
      </c>
    </row>
  </sheetData>
  <mergeCells count="2">
    <mergeCell ref="C3:D3"/>
    <mergeCell ref="H3:J3"/>
  </mergeCells>
  <conditionalFormatting sqref="C6:C16">
    <cfRule type="cellIs" dxfId="2" priority="5" operator="equal">
      <formula>0</formula>
    </cfRule>
  </conditionalFormatting>
  <conditionalFormatting sqref="D6:D16">
    <cfRule type="cellIs" dxfId="1" priority="4" operator="equal">
      <formula>0</formula>
    </cfRule>
  </conditionalFormatting>
  <conditionalFormatting sqref="J6:J16">
    <cfRule type="cellIs" dxfId="0" priority="1" operator="greaterThan">
      <formula>1</formula>
    </cfRule>
  </conditionalFormatting>
  <pageMargins left="0.70866141732283472" right="0.70866141732283472" top="0.78740157480314965" bottom="0.78740157480314965" header="0.31496062992125984" footer="0.31496062992125984"/>
  <pageSetup paperSize="9" orientation="portrait" horizontalDpi="4294967293" verticalDpi="0" r:id="rId1"/>
  <headerFooter>
    <oddHeader>&amp;LAndré Kursch&amp;R&amp;D</oddHeader>
    <oddFooter>&amp;R&amp;8&amp;Z&amp;F</oddFooter>
  </headerFooter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715304-5316-47DD-8F7D-6B666A06D82F}">
  <sheetPr codeName="Tabelle12"/>
  <dimension ref="A1:J18"/>
  <sheetViews>
    <sheetView workbookViewId="0"/>
  </sheetViews>
  <sheetFormatPr baseColWidth="10" defaultColWidth="11.3828125" defaultRowHeight="14.6" x14ac:dyDescent="0.4"/>
  <cols>
    <col min="1" max="1" width="9.3828125" style="1" customWidth="1"/>
    <col min="2" max="2" width="11.3828125" style="1"/>
    <col min="3" max="3" width="8.61328125" style="1" customWidth="1"/>
    <col min="4" max="4" width="8.4609375" style="1" customWidth="1"/>
    <col min="5" max="5" width="4.23046875" style="1" customWidth="1"/>
    <col min="6" max="6" width="8.69140625" style="1" customWidth="1"/>
    <col min="7" max="7" width="5.69140625" style="1" customWidth="1"/>
    <col min="8" max="8" width="11.3828125" style="1"/>
    <col min="9" max="9" width="6" style="1" customWidth="1"/>
    <col min="10" max="10" width="11.3828125" style="1"/>
    <col min="11" max="11" width="7.07421875" style="1" customWidth="1"/>
    <col min="12" max="16384" width="11.3828125" style="1"/>
  </cols>
  <sheetData>
    <row r="1" spans="1:10" x14ac:dyDescent="0.4">
      <c r="A1" s="60"/>
    </row>
    <row r="2" spans="1:10" x14ac:dyDescent="0.4">
      <c r="B2" s="79">
        <v>45296</v>
      </c>
      <c r="D2" s="1" t="s">
        <v>691</v>
      </c>
      <c r="F2" s="1" t="s">
        <v>695</v>
      </c>
      <c r="H2" s="1" t="s">
        <v>699</v>
      </c>
      <c r="J2" s="1" t="s">
        <v>706</v>
      </c>
    </row>
    <row r="3" spans="1:10" x14ac:dyDescent="0.4">
      <c r="B3" s="79">
        <v>45299</v>
      </c>
      <c r="D3" s="1" t="s">
        <v>692</v>
      </c>
      <c r="F3" s="1" t="s">
        <v>696</v>
      </c>
      <c r="H3" s="1" t="s">
        <v>700</v>
      </c>
      <c r="J3" s="1" t="s">
        <v>708</v>
      </c>
    </row>
    <row r="4" spans="1:10" x14ac:dyDescent="0.4">
      <c r="B4" s="79">
        <v>45300</v>
      </c>
      <c r="D4" s="1" t="s">
        <v>693</v>
      </c>
      <c r="F4" s="1" t="s">
        <v>697</v>
      </c>
      <c r="H4" s="1" t="s">
        <v>701</v>
      </c>
      <c r="J4" s="1" t="s">
        <v>709</v>
      </c>
    </row>
    <row r="5" spans="1:10" x14ac:dyDescent="0.4">
      <c r="B5" s="79">
        <v>45301</v>
      </c>
      <c r="D5" s="80" t="s">
        <v>694</v>
      </c>
      <c r="F5" s="80" t="s">
        <v>698</v>
      </c>
      <c r="H5" s="1" t="s">
        <v>702</v>
      </c>
      <c r="J5" s="80" t="s">
        <v>710</v>
      </c>
    </row>
    <row r="6" spans="1:10" x14ac:dyDescent="0.4">
      <c r="B6" s="79">
        <v>45302</v>
      </c>
      <c r="D6" s="1" t="s">
        <v>691</v>
      </c>
      <c r="F6" s="1" t="s">
        <v>695</v>
      </c>
      <c r="H6" s="1" t="s">
        <v>703</v>
      </c>
      <c r="J6" s="1" t="s">
        <v>711</v>
      </c>
    </row>
    <row r="7" spans="1:10" x14ac:dyDescent="0.4">
      <c r="B7" s="79">
        <v>45303</v>
      </c>
      <c r="D7" s="1" t="s">
        <v>692</v>
      </c>
      <c r="F7" s="1" t="s">
        <v>696</v>
      </c>
      <c r="H7" s="1" t="s">
        <v>704</v>
      </c>
      <c r="J7" s="1" t="s">
        <v>707</v>
      </c>
    </row>
    <row r="8" spans="1:10" x14ac:dyDescent="0.4">
      <c r="B8" s="79">
        <v>45306</v>
      </c>
      <c r="D8" s="1" t="s">
        <v>693</v>
      </c>
      <c r="F8" s="1" t="s">
        <v>697</v>
      </c>
      <c r="H8" s="1" t="s">
        <v>705</v>
      </c>
      <c r="J8" s="1" t="s">
        <v>712</v>
      </c>
    </row>
    <row r="12" spans="1:10" x14ac:dyDescent="0.4">
      <c r="B12" s="85"/>
    </row>
    <row r="13" spans="1:10" x14ac:dyDescent="0.4">
      <c r="B13" s="85"/>
    </row>
    <row r="14" spans="1:10" x14ac:dyDescent="0.4">
      <c r="B14" s="85"/>
    </row>
    <row r="15" spans="1:10" x14ac:dyDescent="0.4">
      <c r="B15" s="85"/>
    </row>
    <row r="16" spans="1:10" x14ac:dyDescent="0.4">
      <c r="B16" s="85"/>
    </row>
    <row r="17" spans="2:2" x14ac:dyDescent="0.4">
      <c r="B17" s="85"/>
    </row>
    <row r="18" spans="2:2" x14ac:dyDescent="0.4">
      <c r="B18" s="85"/>
    </row>
  </sheetData>
  <phoneticPr fontId="13" type="noConversion"/>
  <pageMargins left="0.70866141732283472" right="0.70866141732283472" top="0.78740157480314965" bottom="0.78740157480314965" header="0.31496062992125984" footer="0.31496062992125984"/>
  <pageSetup paperSize="9" orientation="portrait" horizontalDpi="4294967293" verticalDpi="0" r:id="rId1"/>
  <headerFooter>
    <oddHeader>&amp;LAndré Kursch&amp;R&amp;D</oddHeader>
    <oddFooter>&amp;R&amp;8&amp;Z&amp;F</oddFooter>
  </headerFooter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AA90A1-34A3-4FD7-BBEC-1536A80ECB8C}">
  <dimension ref="A1:E4"/>
  <sheetViews>
    <sheetView workbookViewId="0">
      <selection activeCell="B4" sqref="B4"/>
    </sheetView>
  </sheetViews>
  <sheetFormatPr baseColWidth="10" defaultColWidth="11.3828125" defaultRowHeight="14.6" x14ac:dyDescent="0.4"/>
  <cols>
    <col min="1" max="16384" width="11.3828125" style="1"/>
  </cols>
  <sheetData>
    <row r="1" spans="1:5" x14ac:dyDescent="0.4">
      <c r="A1"/>
    </row>
    <row r="2" spans="1:5" ht="15.9" x14ac:dyDescent="0.4">
      <c r="B2" s="118" t="s">
        <v>947</v>
      </c>
      <c r="C2" s="118"/>
      <c r="D2" s="118"/>
      <c r="E2" s="118"/>
    </row>
    <row r="4" spans="1:5" x14ac:dyDescent="0.4">
      <c r="B4" s="85">
        <v>45292</v>
      </c>
    </row>
  </sheetData>
  <mergeCells count="1">
    <mergeCell ref="B2:E2"/>
  </mergeCells>
  <pageMargins left="0.70866141732283472" right="0.70866141732283472" top="0.78740157480314965" bottom="0.78740157480314965" header="0.31496062992125984" footer="0.31496062992125984"/>
  <pageSetup paperSize="9" orientation="portrait" horizontalDpi="4294967293" verticalDpi="0" r:id="rId1"/>
  <headerFooter>
    <oddHeader>&amp;LAndré Kursch&amp;R&amp;D</oddHeader>
    <oddFooter>&amp;R&amp;8&amp;Z&amp;F</oddFooter>
  </headerFooter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EE6F55-1D6E-45CD-BE3D-B2BBE23522C6}">
  <sheetPr codeName="Tabelle13"/>
  <dimension ref="A1:I17"/>
  <sheetViews>
    <sheetView zoomScale="130" zoomScaleNormal="130" workbookViewId="0">
      <selection activeCell="I7" sqref="I7"/>
    </sheetView>
  </sheetViews>
  <sheetFormatPr baseColWidth="10" defaultColWidth="11.3828125" defaultRowHeight="14.6" x14ac:dyDescent="0.4"/>
  <cols>
    <col min="1" max="1" width="6.921875" style="1" customWidth="1"/>
    <col min="2" max="3" width="15.4609375" style="1" customWidth="1"/>
    <col min="4" max="4" width="19.61328125" style="1" customWidth="1"/>
    <col min="5" max="9" width="15.4609375" style="1" customWidth="1"/>
    <col min="10" max="16384" width="11.3828125" style="1"/>
  </cols>
  <sheetData>
    <row r="1" spans="1:9" x14ac:dyDescent="0.4">
      <c r="A1" s="60"/>
    </row>
    <row r="2" spans="1:9" ht="18.45" x14ac:dyDescent="0.4">
      <c r="B2" s="119" t="s">
        <v>713</v>
      </c>
      <c r="C2" s="119"/>
      <c r="D2" s="119"/>
      <c r="E2" s="119"/>
      <c r="F2" s="119"/>
      <c r="G2" s="119"/>
      <c r="H2" s="119"/>
      <c r="I2" s="119"/>
    </row>
    <row r="5" spans="1:9" ht="15.9" x14ac:dyDescent="0.4">
      <c r="B5" s="120" t="s">
        <v>714</v>
      </c>
      <c r="C5" s="120"/>
      <c r="D5" s="120"/>
    </row>
    <row r="6" spans="1:9" x14ac:dyDescent="0.4">
      <c r="B6" s="81" t="s">
        <v>715</v>
      </c>
      <c r="C6" s="81" t="s">
        <v>716</v>
      </c>
      <c r="D6" s="81" t="s">
        <v>717</v>
      </c>
    </row>
    <row r="7" spans="1:9" x14ac:dyDescent="0.4">
      <c r="B7" s="82">
        <f ca="1">TODAY()</f>
        <v>45369</v>
      </c>
      <c r="C7" s="82">
        <f ca="1">DATEVALUE("24.12." &amp; YEAR(TODAY()))</f>
        <v>45650</v>
      </c>
      <c r="D7" s="81">
        <f ca="1">DATEDIF(B7,C7,"d")</f>
        <v>281</v>
      </c>
    </row>
    <row r="10" spans="1:9" ht="15.9" x14ac:dyDescent="0.4">
      <c r="B10" s="120" t="str">
        <f ca="1">"Wie viele Monate noch bis zum 31.12." &amp; YEAR(TODAY())+3</f>
        <v>Wie viele Monate noch bis zum 31.12.2027</v>
      </c>
      <c r="C10" s="120"/>
      <c r="D10" s="120"/>
    </row>
    <row r="11" spans="1:9" x14ac:dyDescent="0.4">
      <c r="B11" s="81" t="s">
        <v>715</v>
      </c>
      <c r="C11" s="81" t="s">
        <v>718</v>
      </c>
      <c r="D11" s="81" t="s">
        <v>719</v>
      </c>
    </row>
    <row r="12" spans="1:9" x14ac:dyDescent="0.4">
      <c r="B12" s="82">
        <f ca="1">TODAY()</f>
        <v>45369</v>
      </c>
      <c r="C12" s="82">
        <f ca="1">DATEVALUE(" 31.12." &amp; YEAR(TODAY())+3)</f>
        <v>46752</v>
      </c>
      <c r="D12" s="83">
        <f ca="1">DATEDIF(B12,C12,"m")</f>
        <v>45</v>
      </c>
    </row>
    <row r="15" spans="1:9" ht="15.9" x14ac:dyDescent="0.4">
      <c r="B15" s="120" t="str">
        <f ca="1">"Wie viele Jahre noch bis zum 31.12." &amp; YEAR(TODAY())+31</f>
        <v>Wie viele Jahre noch bis zum 31.12.2055</v>
      </c>
      <c r="C15" s="120"/>
      <c r="D15" s="120"/>
    </row>
    <row r="16" spans="1:9" x14ac:dyDescent="0.4">
      <c r="B16" s="81" t="s">
        <v>715</v>
      </c>
      <c r="C16" s="81" t="s">
        <v>718</v>
      </c>
      <c r="D16" s="81" t="s">
        <v>720</v>
      </c>
    </row>
    <row r="17" spans="2:4" x14ac:dyDescent="0.4">
      <c r="B17" s="82">
        <f ca="1">TODAY()</f>
        <v>45369</v>
      </c>
      <c r="C17" s="82">
        <f ca="1">DATEVALUE(" 31.12." &amp; YEAR(TODAY())+31)</f>
        <v>56979</v>
      </c>
      <c r="D17" s="83">
        <f ca="1">DATEDIF(B17,C17,"y")</f>
        <v>31</v>
      </c>
    </row>
  </sheetData>
  <mergeCells count="4">
    <mergeCell ref="B2:I2"/>
    <mergeCell ref="B5:D5"/>
    <mergeCell ref="B10:D10"/>
    <mergeCell ref="B15:D15"/>
  </mergeCells>
  <pageMargins left="0.70866141732283472" right="0.70866141732283472" top="0.78740157480314965" bottom="0.78740157480314965" header="0.31496062992125984" footer="0.31496062992125984"/>
  <pageSetup paperSize="9" orientation="portrait" horizontalDpi="4294967293" verticalDpi="0" r:id="rId1"/>
  <headerFooter>
    <oddHeader>&amp;LAndré Kursch&amp;R&amp;D</oddHeader>
    <oddFooter>&amp;R&amp;8&amp;Z&amp;F</oddFooter>
  </headerFooter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E2023D-D7F8-4684-B0AD-539A94CB74C7}">
  <sheetPr codeName="Tabelle14"/>
  <dimension ref="A1:G101"/>
  <sheetViews>
    <sheetView workbookViewId="0"/>
  </sheetViews>
  <sheetFormatPr baseColWidth="10" defaultColWidth="11.3828125" defaultRowHeight="14.6" x14ac:dyDescent="0.4"/>
  <cols>
    <col min="1" max="1" width="10.07421875" style="1" customWidth="1"/>
    <col min="2" max="2" width="11.23046875" style="1" bestFit="1" customWidth="1"/>
    <col min="3" max="3" width="21" style="1" customWidth="1"/>
    <col min="4" max="4" width="20.61328125" style="1" customWidth="1"/>
    <col min="5" max="5" width="12.53515625" style="1" customWidth="1"/>
    <col min="6" max="6" width="7.4609375" style="2" bestFit="1" customWidth="1"/>
    <col min="7" max="7" width="11" style="85" bestFit="1" customWidth="1"/>
    <col min="8" max="8" width="4.3828125" style="1" customWidth="1"/>
    <col min="9" max="9" width="7.23046875" style="1" customWidth="1"/>
    <col min="10" max="16384" width="11.3828125" style="1"/>
  </cols>
  <sheetData>
    <row r="1" spans="1:7" ht="15.9" x14ac:dyDescent="0.4">
      <c r="B1" s="103" t="s">
        <v>376</v>
      </c>
      <c r="C1" s="103" t="s">
        <v>390</v>
      </c>
      <c r="D1" s="103" t="s">
        <v>626</v>
      </c>
      <c r="E1" s="103" t="s">
        <v>392</v>
      </c>
      <c r="F1" s="103" t="s">
        <v>378</v>
      </c>
      <c r="G1" s="102" t="s">
        <v>833</v>
      </c>
    </row>
    <row r="2" spans="1:7" x14ac:dyDescent="0.4">
      <c r="A2" s="60"/>
      <c r="B2" s="99" t="s">
        <v>834</v>
      </c>
      <c r="C2" s="99" t="s">
        <v>744</v>
      </c>
      <c r="D2" s="99" t="s">
        <v>745</v>
      </c>
      <c r="E2" s="99" t="s">
        <v>394</v>
      </c>
      <c r="F2" s="100" t="s">
        <v>370</v>
      </c>
      <c r="G2" s="85">
        <v>22025</v>
      </c>
    </row>
    <row r="3" spans="1:7" x14ac:dyDescent="0.4">
      <c r="B3" s="99" t="s">
        <v>835</v>
      </c>
      <c r="C3" s="99" t="s">
        <v>746</v>
      </c>
      <c r="D3" s="99" t="s">
        <v>747</v>
      </c>
      <c r="E3" s="99" t="s">
        <v>28</v>
      </c>
      <c r="F3" s="100" t="s">
        <v>251</v>
      </c>
      <c r="G3" s="85">
        <v>25830</v>
      </c>
    </row>
    <row r="4" spans="1:7" x14ac:dyDescent="0.4">
      <c r="B4" s="99" t="s">
        <v>836</v>
      </c>
      <c r="C4" s="99" t="s">
        <v>744</v>
      </c>
      <c r="D4" s="99" t="s">
        <v>748</v>
      </c>
      <c r="E4" s="99" t="s">
        <v>259</v>
      </c>
      <c r="F4" s="100" t="s">
        <v>370</v>
      </c>
      <c r="G4" s="85">
        <v>23649</v>
      </c>
    </row>
    <row r="5" spans="1:7" x14ac:dyDescent="0.4">
      <c r="B5" s="99" t="s">
        <v>837</v>
      </c>
      <c r="C5" s="99" t="s">
        <v>749</v>
      </c>
      <c r="D5" s="99" t="s">
        <v>750</v>
      </c>
      <c r="E5" s="99" t="s">
        <v>395</v>
      </c>
      <c r="F5" s="100" t="s">
        <v>370</v>
      </c>
      <c r="G5" s="85">
        <v>33840</v>
      </c>
    </row>
    <row r="6" spans="1:7" x14ac:dyDescent="0.4">
      <c r="B6" s="99" t="s">
        <v>838</v>
      </c>
      <c r="C6" s="99" t="s">
        <v>746</v>
      </c>
      <c r="D6" s="99" t="s">
        <v>344</v>
      </c>
      <c r="E6" s="99" t="s">
        <v>25</v>
      </c>
      <c r="F6" s="100" t="s">
        <v>251</v>
      </c>
      <c r="G6" s="85">
        <v>24096</v>
      </c>
    </row>
    <row r="7" spans="1:7" x14ac:dyDescent="0.4">
      <c r="B7" s="99" t="s">
        <v>839</v>
      </c>
      <c r="C7" s="99" t="s">
        <v>751</v>
      </c>
      <c r="D7" s="99" t="s">
        <v>752</v>
      </c>
      <c r="E7" s="99" t="s">
        <v>396</v>
      </c>
      <c r="F7" s="100" t="s">
        <v>370</v>
      </c>
      <c r="G7" s="85">
        <v>30816</v>
      </c>
    </row>
    <row r="8" spans="1:7" x14ac:dyDescent="0.4">
      <c r="B8" s="99" t="s">
        <v>840</v>
      </c>
      <c r="C8" s="99" t="s">
        <v>753</v>
      </c>
      <c r="D8" s="99" t="s">
        <v>754</v>
      </c>
      <c r="E8" s="99" t="s">
        <v>397</v>
      </c>
      <c r="F8" s="100" t="s">
        <v>370</v>
      </c>
      <c r="G8" s="85">
        <v>26530</v>
      </c>
    </row>
    <row r="9" spans="1:7" x14ac:dyDescent="0.4">
      <c r="B9" s="99" t="s">
        <v>841</v>
      </c>
      <c r="C9" s="99" t="s">
        <v>755</v>
      </c>
      <c r="D9" s="99" t="s">
        <v>748</v>
      </c>
      <c r="E9" s="99" t="s">
        <v>343</v>
      </c>
      <c r="F9" s="100" t="s">
        <v>370</v>
      </c>
      <c r="G9" s="85">
        <v>38474</v>
      </c>
    </row>
    <row r="10" spans="1:7" x14ac:dyDescent="0.4">
      <c r="B10" s="99" t="s">
        <v>842</v>
      </c>
      <c r="C10" s="99" t="s">
        <v>751</v>
      </c>
      <c r="D10" s="99" t="s">
        <v>756</v>
      </c>
      <c r="E10" s="99" t="s">
        <v>223</v>
      </c>
      <c r="F10" s="100" t="s">
        <v>251</v>
      </c>
      <c r="G10" s="85">
        <v>25666</v>
      </c>
    </row>
    <row r="11" spans="1:7" x14ac:dyDescent="0.4">
      <c r="B11" s="99" t="s">
        <v>843</v>
      </c>
      <c r="C11" s="99" t="s">
        <v>749</v>
      </c>
      <c r="D11" s="99" t="s">
        <v>757</v>
      </c>
      <c r="E11" s="99" t="s">
        <v>154</v>
      </c>
      <c r="F11" s="100" t="s">
        <v>251</v>
      </c>
      <c r="G11" s="85">
        <v>24488</v>
      </c>
    </row>
    <row r="12" spans="1:7" x14ac:dyDescent="0.4">
      <c r="B12" s="99" t="s">
        <v>844</v>
      </c>
      <c r="C12" s="99" t="s">
        <v>751</v>
      </c>
      <c r="D12" s="99" t="s">
        <v>758</v>
      </c>
      <c r="E12" s="99" t="s">
        <v>167</v>
      </c>
      <c r="F12" s="100" t="s">
        <v>251</v>
      </c>
      <c r="G12" s="85">
        <v>21897</v>
      </c>
    </row>
    <row r="13" spans="1:7" x14ac:dyDescent="0.4">
      <c r="B13" s="99" t="s">
        <v>845</v>
      </c>
      <c r="C13" s="99" t="s">
        <v>744</v>
      </c>
      <c r="D13" s="99" t="s">
        <v>759</v>
      </c>
      <c r="E13" s="99" t="s">
        <v>398</v>
      </c>
      <c r="F13" s="100" t="s">
        <v>370</v>
      </c>
      <c r="G13" s="85">
        <v>28121</v>
      </c>
    </row>
    <row r="14" spans="1:7" x14ac:dyDescent="0.4">
      <c r="B14" s="99" t="s">
        <v>846</v>
      </c>
      <c r="C14" s="99" t="s">
        <v>746</v>
      </c>
      <c r="D14" s="99" t="s">
        <v>760</v>
      </c>
      <c r="E14" s="99" t="s">
        <v>322</v>
      </c>
      <c r="F14" s="100" t="s">
        <v>370</v>
      </c>
      <c r="G14" s="85">
        <v>38345</v>
      </c>
    </row>
    <row r="15" spans="1:7" x14ac:dyDescent="0.4">
      <c r="B15" s="99" t="s">
        <v>847</v>
      </c>
      <c r="C15" s="99" t="s">
        <v>761</v>
      </c>
      <c r="D15" s="99" t="s">
        <v>762</v>
      </c>
      <c r="E15" s="99" t="s">
        <v>160</v>
      </c>
      <c r="F15" s="100" t="s">
        <v>251</v>
      </c>
      <c r="G15" s="85">
        <v>38320</v>
      </c>
    </row>
    <row r="16" spans="1:7" x14ac:dyDescent="0.4">
      <c r="B16" s="99" t="s">
        <v>848</v>
      </c>
      <c r="C16" s="99" t="s">
        <v>761</v>
      </c>
      <c r="D16" s="99" t="s">
        <v>763</v>
      </c>
      <c r="E16" s="99" t="s">
        <v>56</v>
      </c>
      <c r="F16" s="100" t="s">
        <v>251</v>
      </c>
      <c r="G16" s="85">
        <v>38270</v>
      </c>
    </row>
    <row r="17" spans="2:7" x14ac:dyDescent="0.4">
      <c r="B17" s="99" t="s">
        <v>849</v>
      </c>
      <c r="C17" s="99" t="s">
        <v>751</v>
      </c>
      <c r="D17" s="99" t="s">
        <v>764</v>
      </c>
      <c r="E17" s="99" t="s">
        <v>170</v>
      </c>
      <c r="F17" s="100" t="s">
        <v>251</v>
      </c>
      <c r="G17" s="85">
        <v>38634</v>
      </c>
    </row>
    <row r="18" spans="2:7" x14ac:dyDescent="0.4">
      <c r="B18" s="99" t="s">
        <v>850</v>
      </c>
      <c r="C18" s="99" t="s">
        <v>746</v>
      </c>
      <c r="D18" s="99" t="s">
        <v>765</v>
      </c>
      <c r="E18" s="99" t="s">
        <v>26</v>
      </c>
      <c r="F18" s="100" t="s">
        <v>251</v>
      </c>
      <c r="G18" s="85">
        <v>38614</v>
      </c>
    </row>
    <row r="19" spans="2:7" x14ac:dyDescent="0.4">
      <c r="B19" s="99" t="s">
        <v>851</v>
      </c>
      <c r="C19" s="99" t="s">
        <v>746</v>
      </c>
      <c r="D19" s="99" t="s">
        <v>766</v>
      </c>
      <c r="E19" s="99" t="s">
        <v>399</v>
      </c>
      <c r="F19" s="100" t="s">
        <v>370</v>
      </c>
      <c r="G19" s="85">
        <v>38603</v>
      </c>
    </row>
    <row r="20" spans="2:7" x14ac:dyDescent="0.4">
      <c r="B20" s="99" t="s">
        <v>852</v>
      </c>
      <c r="C20" s="99" t="s">
        <v>767</v>
      </c>
      <c r="D20" s="99" t="s">
        <v>768</v>
      </c>
      <c r="E20" s="99" t="s">
        <v>204</v>
      </c>
      <c r="F20" s="100" t="s">
        <v>251</v>
      </c>
      <c r="G20" s="85">
        <v>38232</v>
      </c>
    </row>
    <row r="21" spans="2:7" x14ac:dyDescent="0.4">
      <c r="B21" s="99" t="s">
        <v>853</v>
      </c>
      <c r="C21" s="99" t="s">
        <v>746</v>
      </c>
      <c r="D21" s="99" t="s">
        <v>769</v>
      </c>
      <c r="E21" s="99" t="s">
        <v>29</v>
      </c>
      <c r="F21" s="100" t="s">
        <v>251</v>
      </c>
      <c r="G21" s="85">
        <v>38184</v>
      </c>
    </row>
    <row r="22" spans="2:7" x14ac:dyDescent="0.4">
      <c r="B22" s="99" t="s">
        <v>854</v>
      </c>
      <c r="C22" s="99" t="s">
        <v>749</v>
      </c>
      <c r="D22" s="99" t="s">
        <v>770</v>
      </c>
      <c r="E22" s="99" t="s">
        <v>260</v>
      </c>
      <c r="F22" s="100" t="s">
        <v>370</v>
      </c>
      <c r="G22" s="85">
        <v>38151</v>
      </c>
    </row>
    <row r="23" spans="2:7" x14ac:dyDescent="0.4">
      <c r="B23" s="99" t="s">
        <v>855</v>
      </c>
      <c r="C23" s="99" t="s">
        <v>744</v>
      </c>
      <c r="D23" s="99" t="s">
        <v>771</v>
      </c>
      <c r="E23" s="99" t="s">
        <v>400</v>
      </c>
      <c r="F23" s="100" t="s">
        <v>370</v>
      </c>
      <c r="G23" s="85">
        <v>38147</v>
      </c>
    </row>
    <row r="24" spans="2:7" x14ac:dyDescent="0.4">
      <c r="B24" s="99" t="s">
        <v>856</v>
      </c>
      <c r="C24" s="99" t="s">
        <v>755</v>
      </c>
      <c r="D24" s="99" t="s">
        <v>772</v>
      </c>
      <c r="E24" s="99" t="s">
        <v>198</v>
      </c>
      <c r="F24" s="100" t="s">
        <v>251</v>
      </c>
      <c r="G24" s="85">
        <v>38121</v>
      </c>
    </row>
    <row r="25" spans="2:7" x14ac:dyDescent="0.4">
      <c r="B25" s="99" t="s">
        <v>857</v>
      </c>
      <c r="C25" s="99" t="s">
        <v>751</v>
      </c>
      <c r="D25" s="99" t="s">
        <v>296</v>
      </c>
      <c r="E25" s="99" t="s">
        <v>401</v>
      </c>
      <c r="F25" s="100" t="s">
        <v>370</v>
      </c>
      <c r="G25" s="85">
        <v>38423</v>
      </c>
    </row>
    <row r="26" spans="2:7" x14ac:dyDescent="0.4">
      <c r="B26" s="99" t="s">
        <v>858</v>
      </c>
      <c r="C26" s="99" t="s">
        <v>749</v>
      </c>
      <c r="D26" s="99" t="s">
        <v>773</v>
      </c>
      <c r="E26" s="99" t="s">
        <v>402</v>
      </c>
      <c r="F26" s="100" t="s">
        <v>370</v>
      </c>
      <c r="G26" s="85">
        <v>38395</v>
      </c>
    </row>
    <row r="27" spans="2:7" x14ac:dyDescent="0.4">
      <c r="B27" s="99" t="s">
        <v>859</v>
      </c>
      <c r="C27" s="99" t="s">
        <v>767</v>
      </c>
      <c r="D27" s="99" t="s">
        <v>774</v>
      </c>
      <c r="E27" s="99" t="s">
        <v>403</v>
      </c>
      <c r="F27" s="100" t="s">
        <v>370</v>
      </c>
      <c r="G27" s="85">
        <v>38028</v>
      </c>
    </row>
    <row r="28" spans="2:7" x14ac:dyDescent="0.4">
      <c r="B28" s="99" t="s">
        <v>860</v>
      </c>
      <c r="C28" s="99" t="s">
        <v>746</v>
      </c>
      <c r="D28" s="99" t="s">
        <v>775</v>
      </c>
      <c r="E28" s="99" t="s">
        <v>266</v>
      </c>
      <c r="F28" s="100" t="s">
        <v>370</v>
      </c>
      <c r="G28" s="85">
        <v>37988</v>
      </c>
    </row>
    <row r="29" spans="2:7" x14ac:dyDescent="0.4">
      <c r="B29" s="99" t="s">
        <v>861</v>
      </c>
      <c r="C29" s="99" t="s">
        <v>755</v>
      </c>
      <c r="D29" s="99" t="s">
        <v>776</v>
      </c>
      <c r="E29" s="99" t="s">
        <v>39</v>
      </c>
      <c r="F29" s="100" t="s">
        <v>251</v>
      </c>
      <c r="G29" s="85">
        <v>37978</v>
      </c>
    </row>
    <row r="30" spans="2:7" x14ac:dyDescent="0.4">
      <c r="B30" s="99" t="s">
        <v>862</v>
      </c>
      <c r="C30" s="99" t="s">
        <v>751</v>
      </c>
      <c r="D30" s="99" t="s">
        <v>754</v>
      </c>
      <c r="E30" s="99" t="s">
        <v>117</v>
      </c>
      <c r="F30" s="100" t="s">
        <v>251</v>
      </c>
      <c r="G30" s="85">
        <v>37978</v>
      </c>
    </row>
    <row r="31" spans="2:7" x14ac:dyDescent="0.4">
      <c r="B31" s="99" t="s">
        <v>863</v>
      </c>
      <c r="C31" s="99" t="s">
        <v>761</v>
      </c>
      <c r="D31" s="99" t="s">
        <v>777</v>
      </c>
      <c r="E31" s="99" t="s">
        <v>55</v>
      </c>
      <c r="F31" s="100" t="s">
        <v>251</v>
      </c>
      <c r="G31" s="85">
        <v>37880</v>
      </c>
    </row>
    <row r="32" spans="2:7" x14ac:dyDescent="0.4">
      <c r="B32" s="99" t="s">
        <v>864</v>
      </c>
      <c r="C32" s="99" t="s">
        <v>767</v>
      </c>
      <c r="D32" s="99" t="s">
        <v>778</v>
      </c>
      <c r="E32" s="99" t="s">
        <v>144</v>
      </c>
      <c r="F32" s="100" t="s">
        <v>251</v>
      </c>
      <c r="G32" s="85">
        <v>37840</v>
      </c>
    </row>
    <row r="33" spans="2:7" x14ac:dyDescent="0.4">
      <c r="B33" s="99" t="s">
        <v>865</v>
      </c>
      <c r="C33" s="99" t="s">
        <v>746</v>
      </c>
      <c r="D33" s="99" t="s">
        <v>779</v>
      </c>
      <c r="E33" s="99" t="s">
        <v>404</v>
      </c>
      <c r="F33" s="100" t="s">
        <v>370</v>
      </c>
      <c r="G33" s="85">
        <v>37784</v>
      </c>
    </row>
    <row r="34" spans="2:7" x14ac:dyDescent="0.4">
      <c r="B34" s="99" t="s">
        <v>866</v>
      </c>
      <c r="C34" s="99" t="s">
        <v>744</v>
      </c>
      <c r="D34" s="99" t="s">
        <v>780</v>
      </c>
      <c r="E34" s="99" t="s">
        <v>230</v>
      </c>
      <c r="F34" s="100" t="s">
        <v>251</v>
      </c>
      <c r="G34" s="85">
        <v>37770</v>
      </c>
    </row>
    <row r="35" spans="2:7" x14ac:dyDescent="0.4">
      <c r="B35" s="99" t="s">
        <v>867</v>
      </c>
      <c r="C35" s="99" t="s">
        <v>761</v>
      </c>
      <c r="D35" s="99" t="s">
        <v>781</v>
      </c>
      <c r="E35" s="99" t="s">
        <v>261</v>
      </c>
      <c r="F35" s="100" t="s">
        <v>370</v>
      </c>
      <c r="G35" s="85">
        <v>37750</v>
      </c>
    </row>
    <row r="36" spans="2:7" x14ac:dyDescent="0.4">
      <c r="B36" s="99" t="s">
        <v>868</v>
      </c>
      <c r="C36" s="99" t="s">
        <v>744</v>
      </c>
      <c r="D36" s="99" t="s">
        <v>757</v>
      </c>
      <c r="E36" s="99" t="s">
        <v>405</v>
      </c>
      <c r="F36" s="100" t="s">
        <v>370</v>
      </c>
      <c r="G36" s="85">
        <v>37747</v>
      </c>
    </row>
    <row r="37" spans="2:7" x14ac:dyDescent="0.4">
      <c r="B37" s="99" t="s">
        <v>869</v>
      </c>
      <c r="C37" s="99" t="s">
        <v>744</v>
      </c>
      <c r="D37" s="99" t="s">
        <v>782</v>
      </c>
      <c r="E37" s="99" t="s">
        <v>234</v>
      </c>
      <c r="F37" s="100" t="s">
        <v>251</v>
      </c>
      <c r="G37" s="85">
        <v>37696</v>
      </c>
    </row>
    <row r="38" spans="2:7" x14ac:dyDescent="0.4">
      <c r="B38" s="99" t="s">
        <v>870</v>
      </c>
      <c r="C38" s="99" t="s">
        <v>749</v>
      </c>
      <c r="D38" s="99" t="s">
        <v>783</v>
      </c>
      <c r="E38" s="99" t="s">
        <v>302</v>
      </c>
      <c r="F38" s="100" t="s">
        <v>370</v>
      </c>
      <c r="G38" s="85">
        <v>37661</v>
      </c>
    </row>
    <row r="39" spans="2:7" x14ac:dyDescent="0.4">
      <c r="B39" s="99" t="s">
        <v>871</v>
      </c>
      <c r="C39" s="99" t="s">
        <v>744</v>
      </c>
      <c r="D39" s="99" t="s">
        <v>784</v>
      </c>
      <c r="E39" s="99" t="s">
        <v>406</v>
      </c>
      <c r="F39" s="100" t="s">
        <v>370</v>
      </c>
      <c r="G39" s="85">
        <v>37660</v>
      </c>
    </row>
    <row r="40" spans="2:7" x14ac:dyDescent="0.4">
      <c r="B40" s="99" t="s">
        <v>872</v>
      </c>
      <c r="C40" s="99" t="s">
        <v>749</v>
      </c>
      <c r="D40" s="99" t="s">
        <v>785</v>
      </c>
      <c r="E40" s="99" t="s">
        <v>324</v>
      </c>
      <c r="F40" s="100" t="s">
        <v>370</v>
      </c>
      <c r="G40" s="85">
        <v>37654</v>
      </c>
    </row>
    <row r="41" spans="2:7" x14ac:dyDescent="0.4">
      <c r="B41" s="99" t="s">
        <v>873</v>
      </c>
      <c r="C41" s="99" t="s">
        <v>751</v>
      </c>
      <c r="D41" s="99" t="s">
        <v>786</v>
      </c>
      <c r="E41" s="99" t="s">
        <v>270</v>
      </c>
      <c r="F41" s="100" t="s">
        <v>370</v>
      </c>
      <c r="G41" s="85">
        <v>37651</v>
      </c>
    </row>
    <row r="42" spans="2:7" x14ac:dyDescent="0.4">
      <c r="B42" s="99" t="s">
        <v>874</v>
      </c>
      <c r="C42" s="99" t="s">
        <v>744</v>
      </c>
      <c r="D42" s="99" t="s">
        <v>787</v>
      </c>
      <c r="E42" s="99" t="s">
        <v>71</v>
      </c>
      <c r="F42" s="100" t="s">
        <v>251</v>
      </c>
      <c r="G42" s="85">
        <v>37645</v>
      </c>
    </row>
    <row r="43" spans="2:7" x14ac:dyDescent="0.4">
      <c r="B43" s="99" t="s">
        <v>875</v>
      </c>
      <c r="C43" s="99" t="s">
        <v>744</v>
      </c>
      <c r="D43" s="99" t="s">
        <v>745</v>
      </c>
      <c r="E43" s="99" t="s">
        <v>407</v>
      </c>
      <c r="F43" s="100" t="s">
        <v>370</v>
      </c>
      <c r="G43" s="85">
        <v>37624</v>
      </c>
    </row>
    <row r="44" spans="2:7" x14ac:dyDescent="0.4">
      <c r="B44" s="99" t="s">
        <v>876</v>
      </c>
      <c r="C44" s="99" t="s">
        <v>749</v>
      </c>
      <c r="D44" s="99" t="s">
        <v>788</v>
      </c>
      <c r="E44" s="99" t="s">
        <v>100</v>
      </c>
      <c r="F44" s="100" t="s">
        <v>251</v>
      </c>
      <c r="G44" s="85">
        <v>37622</v>
      </c>
    </row>
    <row r="45" spans="2:7" x14ac:dyDescent="0.4">
      <c r="B45" s="99" t="s">
        <v>877</v>
      </c>
      <c r="C45" s="99" t="s">
        <v>755</v>
      </c>
      <c r="D45" s="99" t="s">
        <v>789</v>
      </c>
      <c r="E45" s="99" t="s">
        <v>408</v>
      </c>
      <c r="F45" s="100" t="s">
        <v>370</v>
      </c>
      <c r="G45" s="85">
        <v>37619</v>
      </c>
    </row>
    <row r="46" spans="2:7" x14ac:dyDescent="0.4">
      <c r="B46" s="99" t="s">
        <v>878</v>
      </c>
      <c r="C46" s="99" t="s">
        <v>744</v>
      </c>
      <c r="D46" s="99" t="s">
        <v>790</v>
      </c>
      <c r="E46" s="99" t="s">
        <v>15</v>
      </c>
      <c r="F46" s="100" t="s">
        <v>251</v>
      </c>
      <c r="G46" s="85">
        <v>37603</v>
      </c>
    </row>
    <row r="47" spans="2:7" x14ac:dyDescent="0.4">
      <c r="B47" s="99" t="s">
        <v>879</v>
      </c>
      <c r="C47" s="99" t="s">
        <v>744</v>
      </c>
      <c r="D47" s="99" t="s">
        <v>770</v>
      </c>
      <c r="E47" s="99" t="s">
        <v>17</v>
      </c>
      <c r="F47" s="100" t="s">
        <v>251</v>
      </c>
      <c r="G47" s="85">
        <v>37547</v>
      </c>
    </row>
    <row r="48" spans="2:7" x14ac:dyDescent="0.4">
      <c r="B48" s="99" t="s">
        <v>880</v>
      </c>
      <c r="C48" s="99" t="s">
        <v>755</v>
      </c>
      <c r="D48" s="99" t="s">
        <v>791</v>
      </c>
      <c r="E48" s="99" t="s">
        <v>409</v>
      </c>
      <c r="F48" s="100" t="s">
        <v>370</v>
      </c>
      <c r="G48" s="85">
        <v>39367</v>
      </c>
    </row>
    <row r="49" spans="2:7" x14ac:dyDescent="0.4">
      <c r="B49" s="99" t="s">
        <v>881</v>
      </c>
      <c r="C49" s="99" t="s">
        <v>751</v>
      </c>
      <c r="D49" s="99" t="s">
        <v>792</v>
      </c>
      <c r="E49" s="99" t="s">
        <v>410</v>
      </c>
      <c r="F49" s="100" t="s">
        <v>370</v>
      </c>
      <c r="G49" s="85">
        <v>39362</v>
      </c>
    </row>
    <row r="50" spans="2:7" x14ac:dyDescent="0.4">
      <c r="B50" s="99" t="s">
        <v>882</v>
      </c>
      <c r="C50" s="99" t="s">
        <v>749</v>
      </c>
      <c r="D50" s="99" t="s">
        <v>793</v>
      </c>
      <c r="E50" s="99" t="s">
        <v>45</v>
      </c>
      <c r="F50" s="100" t="s">
        <v>251</v>
      </c>
      <c r="G50" s="85">
        <v>39348</v>
      </c>
    </row>
    <row r="51" spans="2:7" x14ac:dyDescent="0.4">
      <c r="B51" s="99" t="s">
        <v>883</v>
      </c>
      <c r="C51" s="99" t="s">
        <v>744</v>
      </c>
      <c r="D51" s="99" t="s">
        <v>794</v>
      </c>
      <c r="E51" s="99" t="s">
        <v>237</v>
      </c>
      <c r="F51" s="100" t="s">
        <v>251</v>
      </c>
      <c r="G51" s="85">
        <v>37518</v>
      </c>
    </row>
    <row r="52" spans="2:7" x14ac:dyDescent="0.4">
      <c r="B52" s="99" t="s">
        <v>884</v>
      </c>
      <c r="C52" s="99" t="s">
        <v>755</v>
      </c>
      <c r="D52" s="99" t="s">
        <v>795</v>
      </c>
      <c r="E52" s="99" t="s">
        <v>200</v>
      </c>
      <c r="F52" s="100" t="s">
        <v>251</v>
      </c>
      <c r="G52" s="85">
        <v>37505</v>
      </c>
    </row>
    <row r="53" spans="2:7" x14ac:dyDescent="0.4">
      <c r="B53" s="99" t="s">
        <v>885</v>
      </c>
      <c r="C53" s="99" t="s">
        <v>761</v>
      </c>
      <c r="D53" s="99" t="s">
        <v>341</v>
      </c>
      <c r="E53" s="99" t="s">
        <v>411</v>
      </c>
      <c r="F53" s="100" t="s">
        <v>370</v>
      </c>
      <c r="G53" s="85">
        <v>37494</v>
      </c>
    </row>
    <row r="54" spans="2:7" x14ac:dyDescent="0.4">
      <c r="B54" s="99" t="s">
        <v>886</v>
      </c>
      <c r="C54" s="99" t="s">
        <v>753</v>
      </c>
      <c r="D54" s="99" t="s">
        <v>796</v>
      </c>
      <c r="E54" s="99" t="s">
        <v>74</v>
      </c>
      <c r="F54" s="100" t="s">
        <v>251</v>
      </c>
      <c r="G54" s="85">
        <v>39302</v>
      </c>
    </row>
    <row r="55" spans="2:7" x14ac:dyDescent="0.4">
      <c r="B55" s="99" t="s">
        <v>887</v>
      </c>
      <c r="C55" s="99" t="s">
        <v>751</v>
      </c>
      <c r="D55" s="99" t="s">
        <v>797</v>
      </c>
      <c r="E55" s="99" t="s">
        <v>219</v>
      </c>
      <c r="F55" s="100" t="s">
        <v>251</v>
      </c>
      <c r="G55" s="85">
        <v>39226</v>
      </c>
    </row>
    <row r="56" spans="2:7" x14ac:dyDescent="0.4">
      <c r="B56" s="99" t="s">
        <v>888</v>
      </c>
      <c r="C56" s="99" t="s">
        <v>749</v>
      </c>
      <c r="D56" s="99" t="s">
        <v>798</v>
      </c>
      <c r="E56" s="99" t="s">
        <v>99</v>
      </c>
      <c r="F56" s="100" t="s">
        <v>251</v>
      </c>
      <c r="G56" s="85">
        <v>39223</v>
      </c>
    </row>
    <row r="57" spans="2:7" x14ac:dyDescent="0.4">
      <c r="B57" s="99" t="s">
        <v>889</v>
      </c>
      <c r="C57" s="99" t="s">
        <v>755</v>
      </c>
      <c r="D57" s="99" t="s">
        <v>799</v>
      </c>
      <c r="E57" s="99" t="s">
        <v>286</v>
      </c>
      <c r="F57" s="100" t="s">
        <v>370</v>
      </c>
      <c r="G57" s="85">
        <v>39211</v>
      </c>
    </row>
    <row r="58" spans="2:7" x14ac:dyDescent="0.4">
      <c r="B58" s="99" t="s">
        <v>890</v>
      </c>
      <c r="C58" s="99" t="s">
        <v>767</v>
      </c>
      <c r="D58" s="99" t="s">
        <v>800</v>
      </c>
      <c r="E58" s="99" t="s">
        <v>87</v>
      </c>
      <c r="F58" s="100" t="s">
        <v>251</v>
      </c>
      <c r="G58" s="85">
        <v>37376</v>
      </c>
    </row>
    <row r="59" spans="2:7" x14ac:dyDescent="0.4">
      <c r="B59" s="99" t="s">
        <v>891</v>
      </c>
      <c r="C59" s="99" t="s">
        <v>767</v>
      </c>
      <c r="D59" s="99" t="s">
        <v>801</v>
      </c>
      <c r="E59" s="99" t="s">
        <v>146</v>
      </c>
      <c r="F59" s="100" t="s">
        <v>251</v>
      </c>
      <c r="G59" s="85">
        <v>37374</v>
      </c>
    </row>
    <row r="60" spans="2:7" x14ac:dyDescent="0.4">
      <c r="B60" s="99" t="s">
        <v>892</v>
      </c>
      <c r="C60" s="99" t="s">
        <v>744</v>
      </c>
      <c r="D60" s="99" t="s">
        <v>802</v>
      </c>
      <c r="E60" s="99" t="s">
        <v>282</v>
      </c>
      <c r="F60" s="100" t="s">
        <v>370</v>
      </c>
      <c r="G60" s="85">
        <v>37358</v>
      </c>
    </row>
    <row r="61" spans="2:7" x14ac:dyDescent="0.4">
      <c r="B61" s="99" t="s">
        <v>893</v>
      </c>
      <c r="C61" s="99" t="s">
        <v>751</v>
      </c>
      <c r="D61" s="99" t="s">
        <v>803</v>
      </c>
      <c r="E61" s="99" t="s">
        <v>329</v>
      </c>
      <c r="F61" s="100" t="s">
        <v>370</v>
      </c>
      <c r="G61" s="85">
        <v>37348</v>
      </c>
    </row>
    <row r="62" spans="2:7" x14ac:dyDescent="0.4">
      <c r="B62" s="99" t="s">
        <v>894</v>
      </c>
      <c r="C62" s="99" t="s">
        <v>744</v>
      </c>
      <c r="D62" s="99" t="s">
        <v>804</v>
      </c>
      <c r="E62" s="99" t="s">
        <v>412</v>
      </c>
      <c r="F62" s="100" t="s">
        <v>370</v>
      </c>
      <c r="G62" s="85">
        <v>37334</v>
      </c>
    </row>
    <row r="63" spans="2:7" x14ac:dyDescent="0.4">
      <c r="B63" s="99" t="s">
        <v>895</v>
      </c>
      <c r="C63" s="99" t="s">
        <v>744</v>
      </c>
      <c r="D63" s="99" t="s">
        <v>790</v>
      </c>
      <c r="E63" s="99" t="s">
        <v>413</v>
      </c>
      <c r="F63" s="100" t="s">
        <v>370</v>
      </c>
      <c r="G63" s="85">
        <v>37329</v>
      </c>
    </row>
    <row r="64" spans="2:7" x14ac:dyDescent="0.4">
      <c r="B64" s="99" t="s">
        <v>896</v>
      </c>
      <c r="C64" s="99" t="s">
        <v>753</v>
      </c>
      <c r="D64" s="99" t="s">
        <v>750</v>
      </c>
      <c r="E64" s="99" t="s">
        <v>184</v>
      </c>
      <c r="F64" s="100" t="s">
        <v>251</v>
      </c>
      <c r="G64" s="85">
        <v>37314</v>
      </c>
    </row>
    <row r="65" spans="2:7" x14ac:dyDescent="0.4">
      <c r="B65" s="99" t="s">
        <v>897</v>
      </c>
      <c r="C65" s="99" t="s">
        <v>744</v>
      </c>
      <c r="D65" s="99" t="s">
        <v>805</v>
      </c>
      <c r="E65" s="99" t="s">
        <v>414</v>
      </c>
      <c r="F65" s="100" t="s">
        <v>370</v>
      </c>
      <c r="G65" s="85">
        <v>37281</v>
      </c>
    </row>
    <row r="66" spans="2:7" x14ac:dyDescent="0.4">
      <c r="B66" s="99" t="s">
        <v>898</v>
      </c>
      <c r="C66" s="99" t="s">
        <v>746</v>
      </c>
      <c r="D66" s="99" t="s">
        <v>806</v>
      </c>
      <c r="E66" s="99" t="s">
        <v>210</v>
      </c>
      <c r="F66" s="100" t="s">
        <v>251</v>
      </c>
      <c r="G66" s="85">
        <v>37261</v>
      </c>
    </row>
    <row r="67" spans="2:7" x14ac:dyDescent="0.4">
      <c r="B67" s="99" t="s">
        <v>899</v>
      </c>
      <c r="C67" s="99" t="s">
        <v>767</v>
      </c>
      <c r="D67" s="99" t="s">
        <v>757</v>
      </c>
      <c r="E67" s="99" t="s">
        <v>415</v>
      </c>
      <c r="F67" s="100" t="s">
        <v>370</v>
      </c>
      <c r="G67" s="85">
        <v>37206</v>
      </c>
    </row>
    <row r="68" spans="2:7" x14ac:dyDescent="0.4">
      <c r="B68" s="99" t="s">
        <v>900</v>
      </c>
      <c r="C68" s="99" t="s">
        <v>749</v>
      </c>
      <c r="D68" s="99" t="s">
        <v>790</v>
      </c>
      <c r="E68" s="99" t="s">
        <v>330</v>
      </c>
      <c r="F68" s="100" t="s">
        <v>370</v>
      </c>
      <c r="G68" s="85">
        <v>37198</v>
      </c>
    </row>
    <row r="69" spans="2:7" x14ac:dyDescent="0.4">
      <c r="B69" s="99" t="s">
        <v>901</v>
      </c>
      <c r="C69" s="99" t="s">
        <v>744</v>
      </c>
      <c r="D69" s="99" t="s">
        <v>643</v>
      </c>
      <c r="E69" s="99" t="s">
        <v>181</v>
      </c>
      <c r="F69" s="100" t="s">
        <v>251</v>
      </c>
      <c r="G69" s="85">
        <v>37181</v>
      </c>
    </row>
    <row r="70" spans="2:7" x14ac:dyDescent="0.4">
      <c r="B70" s="99" t="s">
        <v>902</v>
      </c>
      <c r="C70" s="99" t="s">
        <v>761</v>
      </c>
      <c r="D70" s="99" t="s">
        <v>807</v>
      </c>
      <c r="E70" s="99" t="s">
        <v>416</v>
      </c>
      <c r="F70" s="100" t="s">
        <v>251</v>
      </c>
      <c r="G70" s="85">
        <v>37174</v>
      </c>
    </row>
    <row r="71" spans="2:7" x14ac:dyDescent="0.4">
      <c r="B71" s="99" t="s">
        <v>903</v>
      </c>
      <c r="C71" s="99" t="s">
        <v>749</v>
      </c>
      <c r="D71" s="99" t="s">
        <v>808</v>
      </c>
      <c r="E71" s="99" t="s">
        <v>417</v>
      </c>
      <c r="F71" s="100" t="s">
        <v>370</v>
      </c>
      <c r="G71" s="85">
        <v>37137</v>
      </c>
    </row>
    <row r="72" spans="2:7" x14ac:dyDescent="0.4">
      <c r="B72" s="99" t="s">
        <v>904</v>
      </c>
      <c r="C72" s="99" t="s">
        <v>753</v>
      </c>
      <c r="D72" s="99" t="s">
        <v>809</v>
      </c>
      <c r="E72" s="99" t="s">
        <v>418</v>
      </c>
      <c r="F72" s="100" t="s">
        <v>370</v>
      </c>
      <c r="G72" s="85">
        <v>37130</v>
      </c>
    </row>
    <row r="73" spans="2:7" x14ac:dyDescent="0.4">
      <c r="B73" s="99" t="s">
        <v>905</v>
      </c>
      <c r="C73" s="99" t="s">
        <v>755</v>
      </c>
      <c r="D73" s="99" t="s">
        <v>771</v>
      </c>
      <c r="E73" s="99" t="s">
        <v>419</v>
      </c>
      <c r="F73" s="100" t="s">
        <v>370</v>
      </c>
      <c r="G73" s="85">
        <v>37117</v>
      </c>
    </row>
    <row r="74" spans="2:7" x14ac:dyDescent="0.4">
      <c r="B74" s="99" t="s">
        <v>906</v>
      </c>
      <c r="C74" s="99" t="s">
        <v>744</v>
      </c>
      <c r="D74" s="99" t="s">
        <v>760</v>
      </c>
      <c r="E74" s="99" t="s">
        <v>180</v>
      </c>
      <c r="F74" s="100" t="s">
        <v>251</v>
      </c>
      <c r="G74" s="85">
        <v>37109</v>
      </c>
    </row>
    <row r="75" spans="2:7" x14ac:dyDescent="0.4">
      <c r="B75" s="99" t="s">
        <v>907</v>
      </c>
      <c r="C75" s="99" t="s">
        <v>761</v>
      </c>
      <c r="D75" s="99" t="s">
        <v>810</v>
      </c>
      <c r="E75" s="99" t="s">
        <v>420</v>
      </c>
      <c r="F75" s="100" t="s">
        <v>370</v>
      </c>
      <c r="G75" s="85">
        <v>37073</v>
      </c>
    </row>
    <row r="76" spans="2:7" x14ac:dyDescent="0.4">
      <c r="B76" s="99" t="s">
        <v>908</v>
      </c>
      <c r="C76" s="99" t="s">
        <v>751</v>
      </c>
      <c r="D76" s="99" t="s">
        <v>811</v>
      </c>
      <c r="E76" s="99" t="s">
        <v>289</v>
      </c>
      <c r="F76" s="100" t="s">
        <v>370</v>
      </c>
      <c r="G76" s="85">
        <v>37068</v>
      </c>
    </row>
    <row r="77" spans="2:7" x14ac:dyDescent="0.4">
      <c r="B77" s="99" t="s">
        <v>909</v>
      </c>
      <c r="C77" s="99" t="s">
        <v>749</v>
      </c>
      <c r="D77" s="99" t="s">
        <v>812</v>
      </c>
      <c r="E77" s="99" t="s">
        <v>201</v>
      </c>
      <c r="F77" s="100" t="s">
        <v>251</v>
      </c>
      <c r="G77" s="85">
        <v>37057</v>
      </c>
    </row>
    <row r="78" spans="2:7" x14ac:dyDescent="0.4">
      <c r="B78" s="99" t="s">
        <v>910</v>
      </c>
      <c r="C78" s="99" t="s">
        <v>753</v>
      </c>
      <c r="D78" s="99" t="s">
        <v>813</v>
      </c>
      <c r="E78" s="99" t="s">
        <v>367</v>
      </c>
      <c r="F78" s="100" t="s">
        <v>370</v>
      </c>
      <c r="G78" s="85">
        <v>37056</v>
      </c>
    </row>
    <row r="79" spans="2:7" x14ac:dyDescent="0.4">
      <c r="B79" s="99" t="s">
        <v>911</v>
      </c>
      <c r="C79" s="99" t="s">
        <v>751</v>
      </c>
      <c r="D79" s="99" t="s">
        <v>780</v>
      </c>
      <c r="E79" s="99" t="s">
        <v>361</v>
      </c>
      <c r="F79" s="100" t="s">
        <v>370</v>
      </c>
      <c r="G79" s="85">
        <v>36986</v>
      </c>
    </row>
    <row r="80" spans="2:7" x14ac:dyDescent="0.4">
      <c r="B80" s="99" t="s">
        <v>912</v>
      </c>
      <c r="C80" s="99" t="s">
        <v>744</v>
      </c>
      <c r="D80" s="99" t="s">
        <v>814</v>
      </c>
      <c r="E80" s="99" t="s">
        <v>72</v>
      </c>
      <c r="F80" s="100" t="s">
        <v>251</v>
      </c>
      <c r="G80" s="85">
        <v>36946</v>
      </c>
    </row>
    <row r="81" spans="2:7" x14ac:dyDescent="0.4">
      <c r="B81" s="99" t="s">
        <v>913</v>
      </c>
      <c r="C81" s="99" t="s">
        <v>744</v>
      </c>
      <c r="D81" s="99" t="s">
        <v>815</v>
      </c>
      <c r="E81" s="99" t="s">
        <v>421</v>
      </c>
      <c r="F81" s="100" t="s">
        <v>370</v>
      </c>
      <c r="G81" s="85">
        <v>36946</v>
      </c>
    </row>
    <row r="82" spans="2:7" x14ac:dyDescent="0.4">
      <c r="B82" s="99" t="s">
        <v>914</v>
      </c>
      <c r="C82" s="99" t="s">
        <v>761</v>
      </c>
      <c r="D82" s="99" t="s">
        <v>816</v>
      </c>
      <c r="E82" s="99" t="s">
        <v>52</v>
      </c>
      <c r="F82" s="100" t="s">
        <v>251</v>
      </c>
      <c r="G82" s="85">
        <v>36943</v>
      </c>
    </row>
    <row r="83" spans="2:7" x14ac:dyDescent="0.4">
      <c r="B83" s="99" t="s">
        <v>915</v>
      </c>
      <c r="C83" s="99" t="s">
        <v>749</v>
      </c>
      <c r="D83" s="99" t="s">
        <v>794</v>
      </c>
      <c r="E83" s="99" t="s">
        <v>422</v>
      </c>
      <c r="F83" s="100" t="s">
        <v>370</v>
      </c>
      <c r="G83" s="85">
        <v>36943</v>
      </c>
    </row>
    <row r="84" spans="2:7" x14ac:dyDescent="0.4">
      <c r="B84" s="99" t="s">
        <v>916</v>
      </c>
      <c r="C84" s="99" t="s">
        <v>749</v>
      </c>
      <c r="D84" s="99" t="s">
        <v>817</v>
      </c>
      <c r="E84" s="99" t="s">
        <v>209</v>
      </c>
      <c r="F84" s="100" t="s">
        <v>251</v>
      </c>
      <c r="G84" s="85">
        <v>36939</v>
      </c>
    </row>
    <row r="85" spans="2:7" x14ac:dyDescent="0.4">
      <c r="B85" s="99" t="s">
        <v>917</v>
      </c>
      <c r="C85" s="99" t="s">
        <v>746</v>
      </c>
      <c r="D85" s="99" t="s">
        <v>818</v>
      </c>
      <c r="E85" s="99" t="s">
        <v>423</v>
      </c>
      <c r="F85" s="100" t="s">
        <v>370</v>
      </c>
      <c r="G85" s="85">
        <v>36888</v>
      </c>
    </row>
    <row r="86" spans="2:7" x14ac:dyDescent="0.4">
      <c r="B86" s="99" t="s">
        <v>918</v>
      </c>
      <c r="C86" s="99" t="s">
        <v>753</v>
      </c>
      <c r="D86" s="99" t="s">
        <v>819</v>
      </c>
      <c r="E86" s="99" t="s">
        <v>342</v>
      </c>
      <c r="F86" s="100" t="s">
        <v>370</v>
      </c>
      <c r="G86" s="85">
        <v>36838</v>
      </c>
    </row>
    <row r="87" spans="2:7" x14ac:dyDescent="0.4">
      <c r="B87" s="99" t="s">
        <v>919</v>
      </c>
      <c r="C87" s="99" t="s">
        <v>761</v>
      </c>
      <c r="D87" s="99" t="s">
        <v>779</v>
      </c>
      <c r="E87" s="99" t="s">
        <v>165</v>
      </c>
      <c r="F87" s="100" t="s">
        <v>251</v>
      </c>
      <c r="G87" s="85">
        <v>36824</v>
      </c>
    </row>
    <row r="88" spans="2:7" x14ac:dyDescent="0.4">
      <c r="B88" s="99" t="s">
        <v>920</v>
      </c>
      <c r="C88" s="99" t="s">
        <v>751</v>
      </c>
      <c r="D88" s="99" t="s">
        <v>820</v>
      </c>
      <c r="E88" s="99" t="s">
        <v>174</v>
      </c>
      <c r="F88" s="100" t="s">
        <v>251</v>
      </c>
      <c r="G88" s="85">
        <v>36811</v>
      </c>
    </row>
    <row r="89" spans="2:7" x14ac:dyDescent="0.4">
      <c r="B89" s="99" t="s">
        <v>921</v>
      </c>
      <c r="C89" s="99" t="s">
        <v>746</v>
      </c>
      <c r="D89" s="99" t="s">
        <v>821</v>
      </c>
      <c r="E89" s="99" t="s">
        <v>84</v>
      </c>
      <c r="F89" s="100" t="s">
        <v>251</v>
      </c>
      <c r="G89" s="85">
        <v>36796</v>
      </c>
    </row>
    <row r="90" spans="2:7" x14ac:dyDescent="0.4">
      <c r="B90" s="99" t="s">
        <v>922</v>
      </c>
      <c r="C90" s="99" t="s">
        <v>761</v>
      </c>
      <c r="D90" s="99" t="s">
        <v>822</v>
      </c>
      <c r="E90" s="99" t="s">
        <v>213</v>
      </c>
      <c r="F90" s="100" t="s">
        <v>251</v>
      </c>
      <c r="G90" s="85">
        <v>36794</v>
      </c>
    </row>
    <row r="91" spans="2:7" x14ac:dyDescent="0.4">
      <c r="B91" s="99" t="s">
        <v>923</v>
      </c>
      <c r="C91" s="99" t="s">
        <v>767</v>
      </c>
      <c r="D91" s="99" t="s">
        <v>823</v>
      </c>
      <c r="E91" s="99" t="s">
        <v>194</v>
      </c>
      <c r="F91" s="100" t="s">
        <v>251</v>
      </c>
      <c r="G91" s="85">
        <v>36786</v>
      </c>
    </row>
    <row r="92" spans="2:7" x14ac:dyDescent="0.4">
      <c r="B92" s="99" t="s">
        <v>924</v>
      </c>
      <c r="C92" s="99" t="s">
        <v>761</v>
      </c>
      <c r="D92" s="99" t="s">
        <v>824</v>
      </c>
      <c r="E92" s="99" t="s">
        <v>297</v>
      </c>
      <c r="F92" s="100" t="s">
        <v>370</v>
      </c>
      <c r="G92" s="85">
        <v>36753</v>
      </c>
    </row>
    <row r="93" spans="2:7" x14ac:dyDescent="0.4">
      <c r="B93" s="99" t="s">
        <v>925</v>
      </c>
      <c r="C93" s="99" t="s">
        <v>746</v>
      </c>
      <c r="D93" s="99" t="s">
        <v>825</v>
      </c>
      <c r="E93" s="99" t="s">
        <v>137</v>
      </c>
      <c r="F93" s="100" t="s">
        <v>251</v>
      </c>
      <c r="G93" s="85">
        <v>36736</v>
      </c>
    </row>
    <row r="94" spans="2:7" x14ac:dyDescent="0.4">
      <c r="B94" s="99" t="s">
        <v>926</v>
      </c>
      <c r="C94" s="99" t="s">
        <v>744</v>
      </c>
      <c r="D94" s="99" t="s">
        <v>803</v>
      </c>
      <c r="E94" s="99" t="s">
        <v>232</v>
      </c>
      <c r="F94" s="100" t="s">
        <v>251</v>
      </c>
      <c r="G94" s="85">
        <v>36691</v>
      </c>
    </row>
    <row r="95" spans="2:7" x14ac:dyDescent="0.4">
      <c r="B95" s="99" t="s">
        <v>927</v>
      </c>
      <c r="C95" s="99" t="s">
        <v>767</v>
      </c>
      <c r="D95" s="99" t="s">
        <v>826</v>
      </c>
      <c r="E95" s="99" t="s">
        <v>265</v>
      </c>
      <c r="F95" s="100" t="s">
        <v>370</v>
      </c>
      <c r="G95" s="85">
        <v>36686</v>
      </c>
    </row>
    <row r="96" spans="2:7" x14ac:dyDescent="0.4">
      <c r="B96" s="99" t="s">
        <v>928</v>
      </c>
      <c r="C96" s="99" t="s">
        <v>746</v>
      </c>
      <c r="D96" s="99" t="s">
        <v>827</v>
      </c>
      <c r="E96" s="99" t="s">
        <v>136</v>
      </c>
      <c r="F96" s="100" t="s">
        <v>251</v>
      </c>
      <c r="G96" s="85">
        <v>36651</v>
      </c>
    </row>
    <row r="97" spans="2:7" x14ac:dyDescent="0.4">
      <c r="B97" s="99" t="s">
        <v>929</v>
      </c>
      <c r="C97" s="99" t="s">
        <v>761</v>
      </c>
      <c r="D97" s="99" t="s">
        <v>828</v>
      </c>
      <c r="E97" s="99" t="s">
        <v>216</v>
      </c>
      <c r="F97" s="100" t="s">
        <v>251</v>
      </c>
      <c r="G97" s="85">
        <v>36616</v>
      </c>
    </row>
    <row r="98" spans="2:7" x14ac:dyDescent="0.4">
      <c r="B98" s="99" t="s">
        <v>930</v>
      </c>
      <c r="C98" s="99" t="s">
        <v>755</v>
      </c>
      <c r="D98" s="99" t="s">
        <v>829</v>
      </c>
      <c r="E98" s="99" t="s">
        <v>199</v>
      </c>
      <c r="F98" s="100" t="s">
        <v>251</v>
      </c>
      <c r="G98" s="85">
        <v>36584</v>
      </c>
    </row>
    <row r="99" spans="2:7" x14ac:dyDescent="0.4">
      <c r="B99" s="99" t="s">
        <v>931</v>
      </c>
      <c r="C99" s="99" t="s">
        <v>746</v>
      </c>
      <c r="D99" s="99" t="s">
        <v>830</v>
      </c>
      <c r="E99" s="99" t="s">
        <v>339</v>
      </c>
      <c r="F99" s="100" t="s">
        <v>370</v>
      </c>
      <c r="G99" s="85">
        <v>36581</v>
      </c>
    </row>
    <row r="100" spans="2:7" x14ac:dyDescent="0.4">
      <c r="B100" s="99" t="s">
        <v>932</v>
      </c>
      <c r="C100" s="99" t="s">
        <v>761</v>
      </c>
      <c r="D100" s="99" t="s">
        <v>831</v>
      </c>
      <c r="E100" s="99" t="s">
        <v>424</v>
      </c>
      <c r="F100" s="100" t="s">
        <v>370</v>
      </c>
      <c r="G100" s="85">
        <v>36571</v>
      </c>
    </row>
    <row r="101" spans="2:7" x14ac:dyDescent="0.4">
      <c r="B101" s="99" t="s">
        <v>933</v>
      </c>
      <c r="C101" s="99" t="s">
        <v>746</v>
      </c>
      <c r="D101" s="99" t="s">
        <v>832</v>
      </c>
      <c r="E101" s="99" t="s">
        <v>271</v>
      </c>
      <c r="F101" s="100" t="s">
        <v>370</v>
      </c>
      <c r="G101" s="85">
        <v>36544</v>
      </c>
    </row>
  </sheetData>
  <pageMargins left="0.70866141732283472" right="0.70866141732283472" top="0.78740157480314965" bottom="0.78740157480314965" header="0.31496062992125984" footer="0.31496062992125984"/>
  <pageSetup paperSize="9" orientation="portrait" horizontalDpi="4294967293" verticalDpi="0" r:id="rId1"/>
  <headerFooter>
    <oddHeader>&amp;LAndré Kursch&amp;R&amp;D</oddHeader>
    <oddFooter>&amp;R&amp;8&amp;Z&amp;F</oddFooter>
  </headerFooter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F976C4-64E6-4666-84AA-B070EC25A1CF}">
  <sheetPr codeName="Tabelle16"/>
  <dimension ref="A1:G101"/>
  <sheetViews>
    <sheetView workbookViewId="0">
      <selection activeCell="J9" sqref="J9"/>
    </sheetView>
  </sheetViews>
  <sheetFormatPr baseColWidth="10" defaultColWidth="11.3828125" defaultRowHeight="14.6" x14ac:dyDescent="0.4"/>
  <cols>
    <col min="1" max="1" width="11.3828125" style="1"/>
    <col min="2" max="2" width="11.23046875" style="101" bestFit="1" customWidth="1"/>
    <col min="3" max="3" width="18.3046875" style="1" customWidth="1"/>
    <col min="4" max="4" width="18.15234375" style="1" customWidth="1"/>
    <col min="5" max="5" width="11.3828125" style="1"/>
    <col min="6" max="6" width="7.4609375" style="1" bestFit="1" customWidth="1"/>
    <col min="7" max="7" width="11" style="85" bestFit="1" customWidth="1"/>
    <col min="8" max="16384" width="11.3828125" style="1"/>
  </cols>
  <sheetData>
    <row r="1" spans="1:7" ht="15.9" x14ac:dyDescent="0.4">
      <c r="B1" s="104" t="s">
        <v>376</v>
      </c>
      <c r="C1" s="104" t="s">
        <v>390</v>
      </c>
      <c r="D1" s="104" t="s">
        <v>626</v>
      </c>
      <c r="E1" s="104" t="s">
        <v>392</v>
      </c>
      <c r="F1" s="104" t="s">
        <v>378</v>
      </c>
      <c r="G1" s="104" t="s">
        <v>833</v>
      </c>
    </row>
    <row r="2" spans="1:7" x14ac:dyDescent="0.4">
      <c r="A2" s="60"/>
      <c r="B2" s="105" t="s">
        <v>834</v>
      </c>
      <c r="C2" s="106" t="s">
        <v>744</v>
      </c>
      <c r="D2" s="106" t="s">
        <v>745</v>
      </c>
      <c r="E2" s="106" t="s">
        <v>394</v>
      </c>
      <c r="F2" s="106" t="s">
        <v>370</v>
      </c>
      <c r="G2" s="107">
        <v>22025</v>
      </c>
    </row>
    <row r="3" spans="1:7" x14ac:dyDescent="0.4">
      <c r="B3" s="105" t="s">
        <v>835</v>
      </c>
      <c r="C3" s="106" t="s">
        <v>746</v>
      </c>
      <c r="D3" s="106" t="s">
        <v>747</v>
      </c>
      <c r="E3" s="106" t="s">
        <v>28</v>
      </c>
      <c r="F3" s="106" t="s">
        <v>251</v>
      </c>
      <c r="G3" s="107">
        <v>25830</v>
      </c>
    </row>
    <row r="4" spans="1:7" x14ac:dyDescent="0.4">
      <c r="B4" s="105" t="s">
        <v>836</v>
      </c>
      <c r="C4" s="106" t="s">
        <v>744</v>
      </c>
      <c r="D4" s="106" t="s">
        <v>748</v>
      </c>
      <c r="E4" s="106" t="s">
        <v>259</v>
      </c>
      <c r="F4" s="106" t="s">
        <v>370</v>
      </c>
      <c r="G4" s="107">
        <v>23649</v>
      </c>
    </row>
    <row r="5" spans="1:7" x14ac:dyDescent="0.4">
      <c r="B5" s="105" t="s">
        <v>837</v>
      </c>
      <c r="C5" s="106" t="s">
        <v>749</v>
      </c>
      <c r="D5" s="106" t="s">
        <v>750</v>
      </c>
      <c r="E5" s="106" t="s">
        <v>395</v>
      </c>
      <c r="F5" s="106" t="s">
        <v>370</v>
      </c>
      <c r="G5" s="107">
        <v>33840</v>
      </c>
    </row>
    <row r="6" spans="1:7" x14ac:dyDescent="0.4">
      <c r="B6" s="105" t="s">
        <v>838</v>
      </c>
      <c r="C6" s="106" t="s">
        <v>746</v>
      </c>
      <c r="D6" s="106" t="s">
        <v>344</v>
      </c>
      <c r="E6" s="106" t="s">
        <v>25</v>
      </c>
      <c r="F6" s="106" t="s">
        <v>251</v>
      </c>
      <c r="G6" s="107">
        <v>24096</v>
      </c>
    </row>
    <row r="7" spans="1:7" x14ac:dyDescent="0.4">
      <c r="B7" s="105" t="s">
        <v>839</v>
      </c>
      <c r="C7" s="106" t="s">
        <v>751</v>
      </c>
      <c r="D7" s="106" t="s">
        <v>752</v>
      </c>
      <c r="E7" s="106" t="s">
        <v>396</v>
      </c>
      <c r="F7" s="106" t="s">
        <v>370</v>
      </c>
      <c r="G7" s="107">
        <v>30816</v>
      </c>
    </row>
    <row r="8" spans="1:7" x14ac:dyDescent="0.4">
      <c r="B8" s="105" t="s">
        <v>840</v>
      </c>
      <c r="C8" s="106" t="s">
        <v>753</v>
      </c>
      <c r="D8" s="106" t="s">
        <v>754</v>
      </c>
      <c r="E8" s="106" t="s">
        <v>397</v>
      </c>
      <c r="F8" s="106" t="s">
        <v>370</v>
      </c>
      <c r="G8" s="107">
        <v>26530</v>
      </c>
    </row>
    <row r="9" spans="1:7" x14ac:dyDescent="0.4">
      <c r="B9" s="105" t="s">
        <v>841</v>
      </c>
      <c r="C9" s="106" t="s">
        <v>755</v>
      </c>
      <c r="D9" s="106" t="s">
        <v>748</v>
      </c>
      <c r="E9" s="106" t="s">
        <v>343</v>
      </c>
      <c r="F9" s="106" t="s">
        <v>370</v>
      </c>
      <c r="G9" s="107">
        <v>38474</v>
      </c>
    </row>
    <row r="10" spans="1:7" x14ac:dyDescent="0.4">
      <c r="B10" s="105" t="s">
        <v>842</v>
      </c>
      <c r="C10" s="106" t="s">
        <v>751</v>
      </c>
      <c r="D10" s="106" t="s">
        <v>756</v>
      </c>
      <c r="E10" s="106" t="s">
        <v>223</v>
      </c>
      <c r="F10" s="106" t="s">
        <v>251</v>
      </c>
      <c r="G10" s="107">
        <v>25666</v>
      </c>
    </row>
    <row r="11" spans="1:7" x14ac:dyDescent="0.4">
      <c r="B11" s="105" t="s">
        <v>843</v>
      </c>
      <c r="C11" s="106" t="s">
        <v>749</v>
      </c>
      <c r="D11" s="106" t="s">
        <v>757</v>
      </c>
      <c r="E11" s="106" t="s">
        <v>154</v>
      </c>
      <c r="F11" s="106" t="s">
        <v>251</v>
      </c>
      <c r="G11" s="107">
        <v>24488</v>
      </c>
    </row>
    <row r="12" spans="1:7" x14ac:dyDescent="0.4">
      <c r="B12" s="105" t="s">
        <v>844</v>
      </c>
      <c r="C12" s="106" t="s">
        <v>751</v>
      </c>
      <c r="D12" s="106" t="s">
        <v>758</v>
      </c>
      <c r="E12" s="106" t="s">
        <v>167</v>
      </c>
      <c r="F12" s="106" t="s">
        <v>251</v>
      </c>
      <c r="G12" s="107">
        <v>21897</v>
      </c>
    </row>
    <row r="13" spans="1:7" x14ac:dyDescent="0.4">
      <c r="B13" s="105" t="s">
        <v>845</v>
      </c>
      <c r="C13" s="106" t="s">
        <v>744</v>
      </c>
      <c r="D13" s="106" t="s">
        <v>759</v>
      </c>
      <c r="E13" s="106" t="s">
        <v>398</v>
      </c>
      <c r="F13" s="106" t="s">
        <v>370</v>
      </c>
      <c r="G13" s="107">
        <v>28121</v>
      </c>
    </row>
    <row r="14" spans="1:7" x14ac:dyDescent="0.4">
      <c r="B14" s="105" t="s">
        <v>846</v>
      </c>
      <c r="C14" s="106" t="s">
        <v>746</v>
      </c>
      <c r="D14" s="106" t="s">
        <v>760</v>
      </c>
      <c r="E14" s="106" t="s">
        <v>322</v>
      </c>
      <c r="F14" s="106" t="s">
        <v>370</v>
      </c>
      <c r="G14" s="107">
        <v>38345</v>
      </c>
    </row>
    <row r="15" spans="1:7" x14ac:dyDescent="0.4">
      <c r="B15" s="105" t="s">
        <v>847</v>
      </c>
      <c r="C15" s="106" t="s">
        <v>761</v>
      </c>
      <c r="D15" s="106" t="s">
        <v>762</v>
      </c>
      <c r="E15" s="106" t="s">
        <v>160</v>
      </c>
      <c r="F15" s="106" t="s">
        <v>251</v>
      </c>
      <c r="G15" s="107">
        <v>38320</v>
      </c>
    </row>
    <row r="16" spans="1:7" x14ac:dyDescent="0.4">
      <c r="B16" s="105" t="s">
        <v>848</v>
      </c>
      <c r="C16" s="106" t="s">
        <v>761</v>
      </c>
      <c r="D16" s="106" t="s">
        <v>763</v>
      </c>
      <c r="E16" s="106" t="s">
        <v>56</v>
      </c>
      <c r="F16" s="106" t="s">
        <v>251</v>
      </c>
      <c r="G16" s="107">
        <v>38270</v>
      </c>
    </row>
    <row r="17" spans="2:7" x14ac:dyDescent="0.4">
      <c r="B17" s="105" t="s">
        <v>849</v>
      </c>
      <c r="C17" s="106" t="s">
        <v>751</v>
      </c>
      <c r="D17" s="106" t="s">
        <v>764</v>
      </c>
      <c r="E17" s="106" t="s">
        <v>170</v>
      </c>
      <c r="F17" s="106" t="s">
        <v>251</v>
      </c>
      <c r="G17" s="107">
        <v>38634</v>
      </c>
    </row>
    <row r="18" spans="2:7" x14ac:dyDescent="0.4">
      <c r="B18" s="105" t="s">
        <v>850</v>
      </c>
      <c r="C18" s="106" t="s">
        <v>746</v>
      </c>
      <c r="D18" s="106" t="s">
        <v>765</v>
      </c>
      <c r="E18" s="106" t="s">
        <v>26</v>
      </c>
      <c r="F18" s="106" t="s">
        <v>251</v>
      </c>
      <c r="G18" s="107">
        <v>38614</v>
      </c>
    </row>
    <row r="19" spans="2:7" x14ac:dyDescent="0.4">
      <c r="B19" s="105" t="s">
        <v>851</v>
      </c>
      <c r="C19" s="106" t="s">
        <v>746</v>
      </c>
      <c r="D19" s="106" t="s">
        <v>766</v>
      </c>
      <c r="E19" s="106" t="s">
        <v>399</v>
      </c>
      <c r="F19" s="106" t="s">
        <v>370</v>
      </c>
      <c r="G19" s="107">
        <v>38603</v>
      </c>
    </row>
    <row r="20" spans="2:7" x14ac:dyDescent="0.4">
      <c r="B20" s="105" t="s">
        <v>852</v>
      </c>
      <c r="C20" s="106" t="s">
        <v>767</v>
      </c>
      <c r="D20" s="106" t="s">
        <v>768</v>
      </c>
      <c r="E20" s="106" t="s">
        <v>204</v>
      </c>
      <c r="F20" s="106" t="s">
        <v>251</v>
      </c>
      <c r="G20" s="107">
        <v>38232</v>
      </c>
    </row>
    <row r="21" spans="2:7" x14ac:dyDescent="0.4">
      <c r="B21" s="105" t="s">
        <v>853</v>
      </c>
      <c r="C21" s="106" t="s">
        <v>746</v>
      </c>
      <c r="D21" s="106" t="s">
        <v>769</v>
      </c>
      <c r="E21" s="106" t="s">
        <v>29</v>
      </c>
      <c r="F21" s="106" t="s">
        <v>251</v>
      </c>
      <c r="G21" s="107">
        <v>38184</v>
      </c>
    </row>
    <row r="22" spans="2:7" x14ac:dyDescent="0.4">
      <c r="B22" s="105" t="s">
        <v>854</v>
      </c>
      <c r="C22" s="106" t="s">
        <v>749</v>
      </c>
      <c r="D22" s="106" t="s">
        <v>770</v>
      </c>
      <c r="E22" s="106" t="s">
        <v>260</v>
      </c>
      <c r="F22" s="106" t="s">
        <v>370</v>
      </c>
      <c r="G22" s="107">
        <v>38151</v>
      </c>
    </row>
    <row r="23" spans="2:7" x14ac:dyDescent="0.4">
      <c r="B23" s="105" t="s">
        <v>855</v>
      </c>
      <c r="C23" s="106" t="s">
        <v>744</v>
      </c>
      <c r="D23" s="106" t="s">
        <v>771</v>
      </c>
      <c r="E23" s="106" t="s">
        <v>400</v>
      </c>
      <c r="F23" s="106" t="s">
        <v>370</v>
      </c>
      <c r="G23" s="107">
        <v>38147</v>
      </c>
    </row>
    <row r="24" spans="2:7" x14ac:dyDescent="0.4">
      <c r="B24" s="105" t="s">
        <v>856</v>
      </c>
      <c r="C24" s="106" t="s">
        <v>755</v>
      </c>
      <c r="D24" s="106" t="s">
        <v>772</v>
      </c>
      <c r="E24" s="106" t="s">
        <v>198</v>
      </c>
      <c r="F24" s="106" t="s">
        <v>251</v>
      </c>
      <c r="G24" s="107">
        <v>38121</v>
      </c>
    </row>
    <row r="25" spans="2:7" x14ac:dyDescent="0.4">
      <c r="B25" s="105" t="s">
        <v>857</v>
      </c>
      <c r="C25" s="106" t="s">
        <v>751</v>
      </c>
      <c r="D25" s="106" t="s">
        <v>296</v>
      </c>
      <c r="E25" s="106" t="s">
        <v>401</v>
      </c>
      <c r="F25" s="106" t="s">
        <v>370</v>
      </c>
      <c r="G25" s="107">
        <v>38423</v>
      </c>
    </row>
    <row r="26" spans="2:7" x14ac:dyDescent="0.4">
      <c r="B26" s="105" t="s">
        <v>858</v>
      </c>
      <c r="C26" s="106" t="s">
        <v>749</v>
      </c>
      <c r="D26" s="106" t="s">
        <v>773</v>
      </c>
      <c r="E26" s="106" t="s">
        <v>402</v>
      </c>
      <c r="F26" s="106" t="s">
        <v>370</v>
      </c>
      <c r="G26" s="107">
        <v>38395</v>
      </c>
    </row>
    <row r="27" spans="2:7" x14ac:dyDescent="0.4">
      <c r="B27" s="105" t="s">
        <v>859</v>
      </c>
      <c r="C27" s="106" t="s">
        <v>767</v>
      </c>
      <c r="D27" s="106" t="s">
        <v>774</v>
      </c>
      <c r="E27" s="106" t="s">
        <v>403</v>
      </c>
      <c r="F27" s="106" t="s">
        <v>370</v>
      </c>
      <c r="G27" s="107">
        <v>38028</v>
      </c>
    </row>
    <row r="28" spans="2:7" x14ac:dyDescent="0.4">
      <c r="B28" s="105" t="s">
        <v>860</v>
      </c>
      <c r="C28" s="106" t="s">
        <v>746</v>
      </c>
      <c r="D28" s="106" t="s">
        <v>775</v>
      </c>
      <c r="E28" s="106" t="s">
        <v>266</v>
      </c>
      <c r="F28" s="106" t="s">
        <v>370</v>
      </c>
      <c r="G28" s="107">
        <v>37988</v>
      </c>
    </row>
    <row r="29" spans="2:7" x14ac:dyDescent="0.4">
      <c r="B29" s="105" t="s">
        <v>861</v>
      </c>
      <c r="C29" s="106" t="s">
        <v>755</v>
      </c>
      <c r="D29" s="106" t="s">
        <v>776</v>
      </c>
      <c r="E29" s="106" t="s">
        <v>39</v>
      </c>
      <c r="F29" s="106" t="s">
        <v>251</v>
      </c>
      <c r="G29" s="107">
        <v>37978</v>
      </c>
    </row>
    <row r="30" spans="2:7" x14ac:dyDescent="0.4">
      <c r="B30" s="105" t="s">
        <v>862</v>
      </c>
      <c r="C30" s="106" t="s">
        <v>751</v>
      </c>
      <c r="D30" s="106" t="s">
        <v>754</v>
      </c>
      <c r="E30" s="106" t="s">
        <v>117</v>
      </c>
      <c r="F30" s="106" t="s">
        <v>251</v>
      </c>
      <c r="G30" s="107">
        <v>37978</v>
      </c>
    </row>
    <row r="31" spans="2:7" x14ac:dyDescent="0.4">
      <c r="B31" s="105" t="s">
        <v>863</v>
      </c>
      <c r="C31" s="106" t="s">
        <v>761</v>
      </c>
      <c r="D31" s="106" t="s">
        <v>777</v>
      </c>
      <c r="E31" s="106" t="s">
        <v>55</v>
      </c>
      <c r="F31" s="106" t="s">
        <v>251</v>
      </c>
      <c r="G31" s="107">
        <v>37880</v>
      </c>
    </row>
    <row r="32" spans="2:7" x14ac:dyDescent="0.4">
      <c r="B32" s="105" t="s">
        <v>864</v>
      </c>
      <c r="C32" s="106" t="s">
        <v>767</v>
      </c>
      <c r="D32" s="106" t="s">
        <v>778</v>
      </c>
      <c r="E32" s="106" t="s">
        <v>144</v>
      </c>
      <c r="F32" s="106" t="s">
        <v>251</v>
      </c>
      <c r="G32" s="107">
        <v>37840</v>
      </c>
    </row>
    <row r="33" spans="2:7" x14ac:dyDescent="0.4">
      <c r="B33" s="105" t="s">
        <v>865</v>
      </c>
      <c r="C33" s="106" t="s">
        <v>746</v>
      </c>
      <c r="D33" s="106" t="s">
        <v>779</v>
      </c>
      <c r="E33" s="106" t="s">
        <v>404</v>
      </c>
      <c r="F33" s="106" t="s">
        <v>370</v>
      </c>
      <c r="G33" s="107">
        <v>37784</v>
      </c>
    </row>
    <row r="34" spans="2:7" x14ac:dyDescent="0.4">
      <c r="B34" s="105" t="s">
        <v>866</v>
      </c>
      <c r="C34" s="106" t="s">
        <v>744</v>
      </c>
      <c r="D34" s="106" t="s">
        <v>780</v>
      </c>
      <c r="E34" s="106" t="s">
        <v>230</v>
      </c>
      <c r="F34" s="106" t="s">
        <v>251</v>
      </c>
      <c r="G34" s="107">
        <v>37770</v>
      </c>
    </row>
    <row r="35" spans="2:7" x14ac:dyDescent="0.4">
      <c r="B35" s="105" t="s">
        <v>867</v>
      </c>
      <c r="C35" s="106" t="s">
        <v>761</v>
      </c>
      <c r="D35" s="106" t="s">
        <v>781</v>
      </c>
      <c r="E35" s="106" t="s">
        <v>261</v>
      </c>
      <c r="F35" s="106" t="s">
        <v>370</v>
      </c>
      <c r="G35" s="107">
        <v>37750</v>
      </c>
    </row>
    <row r="36" spans="2:7" x14ac:dyDescent="0.4">
      <c r="B36" s="105" t="s">
        <v>868</v>
      </c>
      <c r="C36" s="106" t="s">
        <v>744</v>
      </c>
      <c r="D36" s="106" t="s">
        <v>757</v>
      </c>
      <c r="E36" s="106" t="s">
        <v>405</v>
      </c>
      <c r="F36" s="106" t="s">
        <v>370</v>
      </c>
      <c r="G36" s="107">
        <v>37747</v>
      </c>
    </row>
    <row r="37" spans="2:7" x14ac:dyDescent="0.4">
      <c r="B37" s="105" t="s">
        <v>869</v>
      </c>
      <c r="C37" s="106" t="s">
        <v>744</v>
      </c>
      <c r="D37" s="106" t="s">
        <v>782</v>
      </c>
      <c r="E37" s="106" t="s">
        <v>234</v>
      </c>
      <c r="F37" s="106" t="s">
        <v>251</v>
      </c>
      <c r="G37" s="107">
        <v>37696</v>
      </c>
    </row>
    <row r="38" spans="2:7" x14ac:dyDescent="0.4">
      <c r="B38" s="105" t="s">
        <v>870</v>
      </c>
      <c r="C38" s="106" t="s">
        <v>749</v>
      </c>
      <c r="D38" s="106" t="s">
        <v>783</v>
      </c>
      <c r="E38" s="106" t="s">
        <v>302</v>
      </c>
      <c r="F38" s="106" t="s">
        <v>370</v>
      </c>
      <c r="G38" s="107">
        <v>37661</v>
      </c>
    </row>
    <row r="39" spans="2:7" x14ac:dyDescent="0.4">
      <c r="B39" s="105" t="s">
        <v>871</v>
      </c>
      <c r="C39" s="106" t="s">
        <v>744</v>
      </c>
      <c r="D39" s="106" t="s">
        <v>784</v>
      </c>
      <c r="E39" s="106" t="s">
        <v>406</v>
      </c>
      <c r="F39" s="106" t="s">
        <v>370</v>
      </c>
      <c r="G39" s="107">
        <v>37660</v>
      </c>
    </row>
    <row r="40" spans="2:7" x14ac:dyDescent="0.4">
      <c r="B40" s="105" t="s">
        <v>872</v>
      </c>
      <c r="C40" s="106" t="s">
        <v>749</v>
      </c>
      <c r="D40" s="106" t="s">
        <v>785</v>
      </c>
      <c r="E40" s="106" t="s">
        <v>324</v>
      </c>
      <c r="F40" s="106" t="s">
        <v>370</v>
      </c>
      <c r="G40" s="107">
        <v>37654</v>
      </c>
    </row>
    <row r="41" spans="2:7" x14ac:dyDescent="0.4">
      <c r="B41" s="105" t="s">
        <v>873</v>
      </c>
      <c r="C41" s="106" t="s">
        <v>751</v>
      </c>
      <c r="D41" s="106" t="s">
        <v>786</v>
      </c>
      <c r="E41" s="106" t="s">
        <v>270</v>
      </c>
      <c r="F41" s="106" t="s">
        <v>370</v>
      </c>
      <c r="G41" s="107">
        <v>37651</v>
      </c>
    </row>
    <row r="42" spans="2:7" x14ac:dyDescent="0.4">
      <c r="B42" s="105" t="s">
        <v>874</v>
      </c>
      <c r="C42" s="106" t="s">
        <v>744</v>
      </c>
      <c r="D42" s="106" t="s">
        <v>787</v>
      </c>
      <c r="E42" s="106" t="s">
        <v>71</v>
      </c>
      <c r="F42" s="106" t="s">
        <v>251</v>
      </c>
      <c r="G42" s="107">
        <v>37645</v>
      </c>
    </row>
    <row r="43" spans="2:7" x14ac:dyDescent="0.4">
      <c r="B43" s="105" t="s">
        <v>875</v>
      </c>
      <c r="C43" s="106" t="s">
        <v>744</v>
      </c>
      <c r="D43" s="106" t="s">
        <v>745</v>
      </c>
      <c r="E43" s="106" t="s">
        <v>407</v>
      </c>
      <c r="F43" s="106" t="s">
        <v>370</v>
      </c>
      <c r="G43" s="107">
        <v>37624</v>
      </c>
    </row>
    <row r="44" spans="2:7" x14ac:dyDescent="0.4">
      <c r="B44" s="105" t="s">
        <v>876</v>
      </c>
      <c r="C44" s="106" t="s">
        <v>749</v>
      </c>
      <c r="D44" s="106" t="s">
        <v>788</v>
      </c>
      <c r="E44" s="106" t="s">
        <v>100</v>
      </c>
      <c r="F44" s="106" t="s">
        <v>251</v>
      </c>
      <c r="G44" s="107">
        <v>37622</v>
      </c>
    </row>
    <row r="45" spans="2:7" x14ac:dyDescent="0.4">
      <c r="B45" s="105" t="s">
        <v>877</v>
      </c>
      <c r="C45" s="106" t="s">
        <v>755</v>
      </c>
      <c r="D45" s="106" t="s">
        <v>789</v>
      </c>
      <c r="E45" s="106" t="s">
        <v>408</v>
      </c>
      <c r="F45" s="106" t="s">
        <v>370</v>
      </c>
      <c r="G45" s="107">
        <v>37619</v>
      </c>
    </row>
    <row r="46" spans="2:7" x14ac:dyDescent="0.4">
      <c r="B46" s="105" t="s">
        <v>878</v>
      </c>
      <c r="C46" s="106" t="s">
        <v>744</v>
      </c>
      <c r="D46" s="106" t="s">
        <v>790</v>
      </c>
      <c r="E46" s="106" t="s">
        <v>15</v>
      </c>
      <c r="F46" s="106" t="s">
        <v>251</v>
      </c>
      <c r="G46" s="107">
        <v>37603</v>
      </c>
    </row>
    <row r="47" spans="2:7" x14ac:dyDescent="0.4">
      <c r="B47" s="105" t="s">
        <v>879</v>
      </c>
      <c r="C47" s="106" t="s">
        <v>744</v>
      </c>
      <c r="D47" s="106" t="s">
        <v>770</v>
      </c>
      <c r="E47" s="106" t="s">
        <v>17</v>
      </c>
      <c r="F47" s="106" t="s">
        <v>251</v>
      </c>
      <c r="G47" s="107">
        <v>37547</v>
      </c>
    </row>
    <row r="48" spans="2:7" x14ac:dyDescent="0.4">
      <c r="B48" s="105" t="s">
        <v>880</v>
      </c>
      <c r="C48" s="106" t="s">
        <v>755</v>
      </c>
      <c r="D48" s="106" t="s">
        <v>791</v>
      </c>
      <c r="E48" s="106" t="s">
        <v>409</v>
      </c>
      <c r="F48" s="106" t="s">
        <v>370</v>
      </c>
      <c r="G48" s="107">
        <v>39367</v>
      </c>
    </row>
    <row r="49" spans="2:7" x14ac:dyDescent="0.4">
      <c r="B49" s="105" t="s">
        <v>881</v>
      </c>
      <c r="C49" s="106" t="s">
        <v>751</v>
      </c>
      <c r="D49" s="106" t="s">
        <v>792</v>
      </c>
      <c r="E49" s="106" t="s">
        <v>410</v>
      </c>
      <c r="F49" s="106" t="s">
        <v>370</v>
      </c>
      <c r="G49" s="107">
        <v>39362</v>
      </c>
    </row>
    <row r="50" spans="2:7" x14ac:dyDescent="0.4">
      <c r="B50" s="105" t="s">
        <v>882</v>
      </c>
      <c r="C50" s="106" t="s">
        <v>749</v>
      </c>
      <c r="D50" s="106" t="s">
        <v>793</v>
      </c>
      <c r="E50" s="106" t="s">
        <v>45</v>
      </c>
      <c r="F50" s="106" t="s">
        <v>251</v>
      </c>
      <c r="G50" s="107">
        <v>39348</v>
      </c>
    </row>
    <row r="51" spans="2:7" x14ac:dyDescent="0.4">
      <c r="B51" s="105" t="s">
        <v>883</v>
      </c>
      <c r="C51" s="106" t="s">
        <v>744</v>
      </c>
      <c r="D51" s="106" t="s">
        <v>794</v>
      </c>
      <c r="E51" s="106" t="s">
        <v>237</v>
      </c>
      <c r="F51" s="106" t="s">
        <v>251</v>
      </c>
      <c r="G51" s="107">
        <v>37518</v>
      </c>
    </row>
    <row r="52" spans="2:7" x14ac:dyDescent="0.4">
      <c r="B52" s="105" t="s">
        <v>884</v>
      </c>
      <c r="C52" s="106" t="s">
        <v>755</v>
      </c>
      <c r="D52" s="106" t="s">
        <v>795</v>
      </c>
      <c r="E52" s="106" t="s">
        <v>200</v>
      </c>
      <c r="F52" s="106" t="s">
        <v>251</v>
      </c>
      <c r="G52" s="107">
        <v>37505</v>
      </c>
    </row>
    <row r="53" spans="2:7" x14ac:dyDescent="0.4">
      <c r="B53" s="105" t="s">
        <v>885</v>
      </c>
      <c r="C53" s="106" t="s">
        <v>761</v>
      </c>
      <c r="D53" s="106" t="s">
        <v>341</v>
      </c>
      <c r="E53" s="106" t="s">
        <v>411</v>
      </c>
      <c r="F53" s="106" t="s">
        <v>370</v>
      </c>
      <c r="G53" s="107">
        <v>37494</v>
      </c>
    </row>
    <row r="54" spans="2:7" x14ac:dyDescent="0.4">
      <c r="B54" s="105" t="s">
        <v>886</v>
      </c>
      <c r="C54" s="106" t="s">
        <v>753</v>
      </c>
      <c r="D54" s="106" t="s">
        <v>796</v>
      </c>
      <c r="E54" s="106" t="s">
        <v>74</v>
      </c>
      <c r="F54" s="106" t="s">
        <v>251</v>
      </c>
      <c r="G54" s="107">
        <v>39302</v>
      </c>
    </row>
    <row r="55" spans="2:7" x14ac:dyDescent="0.4">
      <c r="B55" s="105" t="s">
        <v>887</v>
      </c>
      <c r="C55" s="106" t="s">
        <v>751</v>
      </c>
      <c r="D55" s="106" t="s">
        <v>797</v>
      </c>
      <c r="E55" s="106" t="s">
        <v>219</v>
      </c>
      <c r="F55" s="106" t="s">
        <v>251</v>
      </c>
      <c r="G55" s="107">
        <v>39226</v>
      </c>
    </row>
    <row r="56" spans="2:7" x14ac:dyDescent="0.4">
      <c r="B56" s="105" t="s">
        <v>888</v>
      </c>
      <c r="C56" s="106" t="s">
        <v>749</v>
      </c>
      <c r="D56" s="106" t="s">
        <v>798</v>
      </c>
      <c r="E56" s="106" t="s">
        <v>99</v>
      </c>
      <c r="F56" s="106" t="s">
        <v>251</v>
      </c>
      <c r="G56" s="107">
        <v>39223</v>
      </c>
    </row>
    <row r="57" spans="2:7" x14ac:dyDescent="0.4">
      <c r="B57" s="105" t="s">
        <v>889</v>
      </c>
      <c r="C57" s="106" t="s">
        <v>755</v>
      </c>
      <c r="D57" s="106" t="s">
        <v>799</v>
      </c>
      <c r="E57" s="106" t="s">
        <v>286</v>
      </c>
      <c r="F57" s="106" t="s">
        <v>370</v>
      </c>
      <c r="G57" s="107">
        <v>39211</v>
      </c>
    </row>
    <row r="58" spans="2:7" x14ac:dyDescent="0.4">
      <c r="B58" s="105" t="s">
        <v>890</v>
      </c>
      <c r="C58" s="106" t="s">
        <v>767</v>
      </c>
      <c r="D58" s="106" t="s">
        <v>800</v>
      </c>
      <c r="E58" s="106" t="s">
        <v>87</v>
      </c>
      <c r="F58" s="106" t="s">
        <v>251</v>
      </c>
      <c r="G58" s="107">
        <v>37376</v>
      </c>
    </row>
    <row r="59" spans="2:7" x14ac:dyDescent="0.4">
      <c r="B59" s="105" t="s">
        <v>891</v>
      </c>
      <c r="C59" s="106" t="s">
        <v>767</v>
      </c>
      <c r="D59" s="106" t="s">
        <v>801</v>
      </c>
      <c r="E59" s="106" t="s">
        <v>146</v>
      </c>
      <c r="F59" s="106" t="s">
        <v>251</v>
      </c>
      <c r="G59" s="107">
        <v>37374</v>
      </c>
    </row>
    <row r="60" spans="2:7" x14ac:dyDescent="0.4">
      <c r="B60" s="105" t="s">
        <v>892</v>
      </c>
      <c r="C60" s="106" t="s">
        <v>744</v>
      </c>
      <c r="D60" s="106" t="s">
        <v>802</v>
      </c>
      <c r="E60" s="106" t="s">
        <v>282</v>
      </c>
      <c r="F60" s="106" t="s">
        <v>370</v>
      </c>
      <c r="G60" s="107">
        <v>37358</v>
      </c>
    </row>
    <row r="61" spans="2:7" x14ac:dyDescent="0.4">
      <c r="B61" s="105" t="s">
        <v>893</v>
      </c>
      <c r="C61" s="106" t="s">
        <v>751</v>
      </c>
      <c r="D61" s="106" t="s">
        <v>803</v>
      </c>
      <c r="E61" s="106" t="s">
        <v>329</v>
      </c>
      <c r="F61" s="106" t="s">
        <v>370</v>
      </c>
      <c r="G61" s="107">
        <v>37348</v>
      </c>
    </row>
    <row r="62" spans="2:7" x14ac:dyDescent="0.4">
      <c r="B62" s="105" t="s">
        <v>894</v>
      </c>
      <c r="C62" s="106" t="s">
        <v>744</v>
      </c>
      <c r="D62" s="106" t="s">
        <v>804</v>
      </c>
      <c r="E62" s="106" t="s">
        <v>412</v>
      </c>
      <c r="F62" s="106" t="s">
        <v>370</v>
      </c>
      <c r="G62" s="107">
        <v>37334</v>
      </c>
    </row>
    <row r="63" spans="2:7" x14ac:dyDescent="0.4">
      <c r="B63" s="105" t="s">
        <v>895</v>
      </c>
      <c r="C63" s="106" t="s">
        <v>744</v>
      </c>
      <c r="D63" s="106" t="s">
        <v>790</v>
      </c>
      <c r="E63" s="106" t="s">
        <v>413</v>
      </c>
      <c r="F63" s="106" t="s">
        <v>370</v>
      </c>
      <c r="G63" s="107">
        <v>37329</v>
      </c>
    </row>
    <row r="64" spans="2:7" x14ac:dyDescent="0.4">
      <c r="B64" s="105" t="s">
        <v>896</v>
      </c>
      <c r="C64" s="106" t="s">
        <v>753</v>
      </c>
      <c r="D64" s="106" t="s">
        <v>750</v>
      </c>
      <c r="E64" s="106" t="s">
        <v>184</v>
      </c>
      <c r="F64" s="106" t="s">
        <v>251</v>
      </c>
      <c r="G64" s="107">
        <v>37314</v>
      </c>
    </row>
    <row r="65" spans="2:7" x14ac:dyDescent="0.4">
      <c r="B65" s="105" t="s">
        <v>897</v>
      </c>
      <c r="C65" s="106" t="s">
        <v>744</v>
      </c>
      <c r="D65" s="106" t="s">
        <v>805</v>
      </c>
      <c r="E65" s="106" t="s">
        <v>414</v>
      </c>
      <c r="F65" s="106" t="s">
        <v>370</v>
      </c>
      <c r="G65" s="107">
        <v>37281</v>
      </c>
    </row>
    <row r="66" spans="2:7" x14ac:dyDescent="0.4">
      <c r="B66" s="105" t="s">
        <v>898</v>
      </c>
      <c r="C66" s="106" t="s">
        <v>746</v>
      </c>
      <c r="D66" s="106" t="s">
        <v>806</v>
      </c>
      <c r="E66" s="106" t="s">
        <v>210</v>
      </c>
      <c r="F66" s="106" t="s">
        <v>251</v>
      </c>
      <c r="G66" s="107">
        <v>37261</v>
      </c>
    </row>
    <row r="67" spans="2:7" x14ac:dyDescent="0.4">
      <c r="B67" s="105" t="s">
        <v>899</v>
      </c>
      <c r="C67" s="106" t="s">
        <v>767</v>
      </c>
      <c r="D67" s="106" t="s">
        <v>757</v>
      </c>
      <c r="E67" s="106" t="s">
        <v>415</v>
      </c>
      <c r="F67" s="106" t="s">
        <v>370</v>
      </c>
      <c r="G67" s="107">
        <v>37206</v>
      </c>
    </row>
    <row r="68" spans="2:7" x14ac:dyDescent="0.4">
      <c r="B68" s="105" t="s">
        <v>900</v>
      </c>
      <c r="C68" s="106" t="s">
        <v>749</v>
      </c>
      <c r="D68" s="106" t="s">
        <v>790</v>
      </c>
      <c r="E68" s="106" t="s">
        <v>330</v>
      </c>
      <c r="F68" s="106" t="s">
        <v>370</v>
      </c>
      <c r="G68" s="107">
        <v>37198</v>
      </c>
    </row>
    <row r="69" spans="2:7" x14ac:dyDescent="0.4">
      <c r="B69" s="105" t="s">
        <v>901</v>
      </c>
      <c r="C69" s="106" t="s">
        <v>744</v>
      </c>
      <c r="D69" s="106" t="s">
        <v>643</v>
      </c>
      <c r="E69" s="106" t="s">
        <v>181</v>
      </c>
      <c r="F69" s="106" t="s">
        <v>251</v>
      </c>
      <c r="G69" s="107">
        <v>37181</v>
      </c>
    </row>
    <row r="70" spans="2:7" x14ac:dyDescent="0.4">
      <c r="B70" s="105" t="s">
        <v>902</v>
      </c>
      <c r="C70" s="106" t="s">
        <v>761</v>
      </c>
      <c r="D70" s="106" t="s">
        <v>807</v>
      </c>
      <c r="E70" s="106" t="s">
        <v>416</v>
      </c>
      <c r="F70" s="106" t="s">
        <v>251</v>
      </c>
      <c r="G70" s="107">
        <v>37174</v>
      </c>
    </row>
    <row r="71" spans="2:7" x14ac:dyDescent="0.4">
      <c r="B71" s="105" t="s">
        <v>903</v>
      </c>
      <c r="C71" s="106" t="s">
        <v>749</v>
      </c>
      <c r="D71" s="106" t="s">
        <v>808</v>
      </c>
      <c r="E71" s="106" t="s">
        <v>417</v>
      </c>
      <c r="F71" s="106" t="s">
        <v>370</v>
      </c>
      <c r="G71" s="107">
        <v>37137</v>
      </c>
    </row>
    <row r="72" spans="2:7" x14ac:dyDescent="0.4">
      <c r="B72" s="105" t="s">
        <v>904</v>
      </c>
      <c r="C72" s="106" t="s">
        <v>753</v>
      </c>
      <c r="D72" s="106" t="s">
        <v>809</v>
      </c>
      <c r="E72" s="106" t="s">
        <v>418</v>
      </c>
      <c r="F72" s="106" t="s">
        <v>370</v>
      </c>
      <c r="G72" s="107">
        <v>37130</v>
      </c>
    </row>
    <row r="73" spans="2:7" x14ac:dyDescent="0.4">
      <c r="B73" s="105" t="s">
        <v>905</v>
      </c>
      <c r="C73" s="106" t="s">
        <v>755</v>
      </c>
      <c r="D73" s="106" t="s">
        <v>771</v>
      </c>
      <c r="E73" s="106" t="s">
        <v>419</v>
      </c>
      <c r="F73" s="106" t="s">
        <v>370</v>
      </c>
      <c r="G73" s="107">
        <v>37117</v>
      </c>
    </row>
    <row r="74" spans="2:7" x14ac:dyDescent="0.4">
      <c r="B74" s="105" t="s">
        <v>906</v>
      </c>
      <c r="C74" s="106" t="s">
        <v>744</v>
      </c>
      <c r="D74" s="106" t="s">
        <v>760</v>
      </c>
      <c r="E74" s="106" t="s">
        <v>180</v>
      </c>
      <c r="F74" s="106" t="s">
        <v>251</v>
      </c>
      <c r="G74" s="107">
        <v>37109</v>
      </c>
    </row>
    <row r="75" spans="2:7" x14ac:dyDescent="0.4">
      <c r="B75" s="105" t="s">
        <v>907</v>
      </c>
      <c r="C75" s="106" t="s">
        <v>761</v>
      </c>
      <c r="D75" s="106" t="s">
        <v>810</v>
      </c>
      <c r="E75" s="106" t="s">
        <v>420</v>
      </c>
      <c r="F75" s="106" t="s">
        <v>370</v>
      </c>
      <c r="G75" s="107">
        <v>37073</v>
      </c>
    </row>
    <row r="76" spans="2:7" x14ac:dyDescent="0.4">
      <c r="B76" s="105" t="s">
        <v>908</v>
      </c>
      <c r="C76" s="106" t="s">
        <v>751</v>
      </c>
      <c r="D76" s="106" t="s">
        <v>811</v>
      </c>
      <c r="E76" s="106" t="s">
        <v>289</v>
      </c>
      <c r="F76" s="106" t="s">
        <v>370</v>
      </c>
      <c r="G76" s="107">
        <v>37068</v>
      </c>
    </row>
    <row r="77" spans="2:7" x14ac:dyDescent="0.4">
      <c r="B77" s="105" t="s">
        <v>909</v>
      </c>
      <c r="C77" s="106" t="s">
        <v>749</v>
      </c>
      <c r="D77" s="106" t="s">
        <v>812</v>
      </c>
      <c r="E77" s="106" t="s">
        <v>201</v>
      </c>
      <c r="F77" s="106" t="s">
        <v>251</v>
      </c>
      <c r="G77" s="107">
        <v>37057</v>
      </c>
    </row>
    <row r="78" spans="2:7" x14ac:dyDescent="0.4">
      <c r="B78" s="105" t="s">
        <v>910</v>
      </c>
      <c r="C78" s="106" t="s">
        <v>753</v>
      </c>
      <c r="D78" s="106" t="s">
        <v>813</v>
      </c>
      <c r="E78" s="106" t="s">
        <v>367</v>
      </c>
      <c r="F78" s="106" t="s">
        <v>370</v>
      </c>
      <c r="G78" s="107">
        <v>37056</v>
      </c>
    </row>
    <row r="79" spans="2:7" x14ac:dyDescent="0.4">
      <c r="B79" s="105" t="s">
        <v>911</v>
      </c>
      <c r="C79" s="106" t="s">
        <v>751</v>
      </c>
      <c r="D79" s="106" t="s">
        <v>780</v>
      </c>
      <c r="E79" s="106" t="s">
        <v>361</v>
      </c>
      <c r="F79" s="106" t="s">
        <v>370</v>
      </c>
      <c r="G79" s="107">
        <v>36986</v>
      </c>
    </row>
    <row r="80" spans="2:7" x14ac:dyDescent="0.4">
      <c r="B80" s="105" t="s">
        <v>912</v>
      </c>
      <c r="C80" s="106" t="s">
        <v>744</v>
      </c>
      <c r="D80" s="106" t="s">
        <v>814</v>
      </c>
      <c r="E80" s="106" t="s">
        <v>72</v>
      </c>
      <c r="F80" s="106" t="s">
        <v>251</v>
      </c>
      <c r="G80" s="107">
        <v>36946</v>
      </c>
    </row>
    <row r="81" spans="2:7" x14ac:dyDescent="0.4">
      <c r="B81" s="105" t="s">
        <v>913</v>
      </c>
      <c r="C81" s="106" t="s">
        <v>744</v>
      </c>
      <c r="D81" s="106" t="s">
        <v>815</v>
      </c>
      <c r="E81" s="106" t="s">
        <v>421</v>
      </c>
      <c r="F81" s="106" t="s">
        <v>370</v>
      </c>
      <c r="G81" s="107">
        <v>36946</v>
      </c>
    </row>
    <row r="82" spans="2:7" x14ac:dyDescent="0.4">
      <c r="B82" s="105" t="s">
        <v>914</v>
      </c>
      <c r="C82" s="106" t="s">
        <v>761</v>
      </c>
      <c r="D82" s="106" t="s">
        <v>816</v>
      </c>
      <c r="E82" s="106" t="s">
        <v>52</v>
      </c>
      <c r="F82" s="106" t="s">
        <v>251</v>
      </c>
      <c r="G82" s="107">
        <v>36943</v>
      </c>
    </row>
    <row r="83" spans="2:7" x14ac:dyDescent="0.4">
      <c r="B83" s="105" t="s">
        <v>915</v>
      </c>
      <c r="C83" s="106" t="s">
        <v>749</v>
      </c>
      <c r="D83" s="106" t="s">
        <v>794</v>
      </c>
      <c r="E83" s="106" t="s">
        <v>422</v>
      </c>
      <c r="F83" s="106" t="s">
        <v>370</v>
      </c>
      <c r="G83" s="107">
        <v>36943</v>
      </c>
    </row>
    <row r="84" spans="2:7" x14ac:dyDescent="0.4">
      <c r="B84" s="105" t="s">
        <v>916</v>
      </c>
      <c r="C84" s="106" t="s">
        <v>749</v>
      </c>
      <c r="D84" s="106" t="s">
        <v>817</v>
      </c>
      <c r="E84" s="106" t="s">
        <v>209</v>
      </c>
      <c r="F84" s="106" t="s">
        <v>251</v>
      </c>
      <c r="G84" s="107">
        <v>36939</v>
      </c>
    </row>
    <row r="85" spans="2:7" x14ac:dyDescent="0.4">
      <c r="B85" s="105" t="s">
        <v>917</v>
      </c>
      <c r="C85" s="106" t="s">
        <v>746</v>
      </c>
      <c r="D85" s="106" t="s">
        <v>818</v>
      </c>
      <c r="E85" s="106" t="s">
        <v>423</v>
      </c>
      <c r="F85" s="106" t="s">
        <v>370</v>
      </c>
      <c r="G85" s="107">
        <v>36888</v>
      </c>
    </row>
    <row r="86" spans="2:7" x14ac:dyDescent="0.4">
      <c r="B86" s="105" t="s">
        <v>918</v>
      </c>
      <c r="C86" s="106" t="s">
        <v>753</v>
      </c>
      <c r="D86" s="106" t="s">
        <v>819</v>
      </c>
      <c r="E86" s="106" t="s">
        <v>342</v>
      </c>
      <c r="F86" s="106" t="s">
        <v>370</v>
      </c>
      <c r="G86" s="107">
        <v>36838</v>
      </c>
    </row>
    <row r="87" spans="2:7" x14ac:dyDescent="0.4">
      <c r="B87" s="105" t="s">
        <v>919</v>
      </c>
      <c r="C87" s="106" t="s">
        <v>761</v>
      </c>
      <c r="D87" s="106" t="s">
        <v>779</v>
      </c>
      <c r="E87" s="106" t="s">
        <v>165</v>
      </c>
      <c r="F87" s="106" t="s">
        <v>251</v>
      </c>
      <c r="G87" s="107">
        <v>36824</v>
      </c>
    </row>
    <row r="88" spans="2:7" x14ac:dyDescent="0.4">
      <c r="B88" s="105" t="s">
        <v>920</v>
      </c>
      <c r="C88" s="106" t="s">
        <v>751</v>
      </c>
      <c r="D88" s="106" t="s">
        <v>820</v>
      </c>
      <c r="E88" s="106" t="s">
        <v>174</v>
      </c>
      <c r="F88" s="106" t="s">
        <v>251</v>
      </c>
      <c r="G88" s="107">
        <v>36811</v>
      </c>
    </row>
    <row r="89" spans="2:7" x14ac:dyDescent="0.4">
      <c r="B89" s="105" t="s">
        <v>921</v>
      </c>
      <c r="C89" s="106" t="s">
        <v>746</v>
      </c>
      <c r="D89" s="106" t="s">
        <v>821</v>
      </c>
      <c r="E89" s="106" t="s">
        <v>84</v>
      </c>
      <c r="F89" s="106" t="s">
        <v>251</v>
      </c>
      <c r="G89" s="107">
        <v>36796</v>
      </c>
    </row>
    <row r="90" spans="2:7" x14ac:dyDescent="0.4">
      <c r="B90" s="105" t="s">
        <v>922</v>
      </c>
      <c r="C90" s="106" t="s">
        <v>761</v>
      </c>
      <c r="D90" s="106" t="s">
        <v>822</v>
      </c>
      <c r="E90" s="106" t="s">
        <v>213</v>
      </c>
      <c r="F90" s="106" t="s">
        <v>251</v>
      </c>
      <c r="G90" s="107">
        <v>36794</v>
      </c>
    </row>
    <row r="91" spans="2:7" x14ac:dyDescent="0.4">
      <c r="B91" s="105" t="s">
        <v>923</v>
      </c>
      <c r="C91" s="106" t="s">
        <v>767</v>
      </c>
      <c r="D91" s="106" t="s">
        <v>823</v>
      </c>
      <c r="E91" s="106" t="s">
        <v>194</v>
      </c>
      <c r="F91" s="106" t="s">
        <v>251</v>
      </c>
      <c r="G91" s="107">
        <v>36786</v>
      </c>
    </row>
    <row r="92" spans="2:7" x14ac:dyDescent="0.4">
      <c r="B92" s="105" t="s">
        <v>924</v>
      </c>
      <c r="C92" s="106" t="s">
        <v>761</v>
      </c>
      <c r="D92" s="106" t="s">
        <v>824</v>
      </c>
      <c r="E92" s="106" t="s">
        <v>297</v>
      </c>
      <c r="F92" s="106" t="s">
        <v>370</v>
      </c>
      <c r="G92" s="107">
        <v>36753</v>
      </c>
    </row>
    <row r="93" spans="2:7" x14ac:dyDescent="0.4">
      <c r="B93" s="105" t="s">
        <v>925</v>
      </c>
      <c r="C93" s="106" t="s">
        <v>746</v>
      </c>
      <c r="D93" s="106" t="s">
        <v>825</v>
      </c>
      <c r="E93" s="106" t="s">
        <v>137</v>
      </c>
      <c r="F93" s="106" t="s">
        <v>251</v>
      </c>
      <c r="G93" s="107">
        <v>36736</v>
      </c>
    </row>
    <row r="94" spans="2:7" x14ac:dyDescent="0.4">
      <c r="B94" s="105" t="s">
        <v>926</v>
      </c>
      <c r="C94" s="106" t="s">
        <v>744</v>
      </c>
      <c r="D94" s="106" t="s">
        <v>803</v>
      </c>
      <c r="E94" s="106" t="s">
        <v>232</v>
      </c>
      <c r="F94" s="106" t="s">
        <v>251</v>
      </c>
      <c r="G94" s="107">
        <v>36691</v>
      </c>
    </row>
    <row r="95" spans="2:7" x14ac:dyDescent="0.4">
      <c r="B95" s="105" t="s">
        <v>927</v>
      </c>
      <c r="C95" s="106" t="s">
        <v>767</v>
      </c>
      <c r="D95" s="106" t="s">
        <v>826</v>
      </c>
      <c r="E95" s="106" t="s">
        <v>265</v>
      </c>
      <c r="F95" s="106" t="s">
        <v>370</v>
      </c>
      <c r="G95" s="107">
        <v>36686</v>
      </c>
    </row>
    <row r="96" spans="2:7" x14ac:dyDescent="0.4">
      <c r="B96" s="105" t="s">
        <v>928</v>
      </c>
      <c r="C96" s="106" t="s">
        <v>746</v>
      </c>
      <c r="D96" s="106" t="s">
        <v>827</v>
      </c>
      <c r="E96" s="106" t="s">
        <v>136</v>
      </c>
      <c r="F96" s="106" t="s">
        <v>251</v>
      </c>
      <c r="G96" s="107">
        <v>36651</v>
      </c>
    </row>
    <row r="97" spans="2:7" x14ac:dyDescent="0.4">
      <c r="B97" s="105" t="s">
        <v>929</v>
      </c>
      <c r="C97" s="106" t="s">
        <v>761</v>
      </c>
      <c r="D97" s="106" t="s">
        <v>828</v>
      </c>
      <c r="E97" s="106" t="s">
        <v>216</v>
      </c>
      <c r="F97" s="106" t="s">
        <v>251</v>
      </c>
      <c r="G97" s="107">
        <v>36616</v>
      </c>
    </row>
    <row r="98" spans="2:7" x14ac:dyDescent="0.4">
      <c r="B98" s="105" t="s">
        <v>930</v>
      </c>
      <c r="C98" s="106" t="s">
        <v>755</v>
      </c>
      <c r="D98" s="106" t="s">
        <v>829</v>
      </c>
      <c r="E98" s="106" t="s">
        <v>199</v>
      </c>
      <c r="F98" s="106" t="s">
        <v>251</v>
      </c>
      <c r="G98" s="107">
        <v>36584</v>
      </c>
    </row>
    <row r="99" spans="2:7" x14ac:dyDescent="0.4">
      <c r="B99" s="105" t="s">
        <v>931</v>
      </c>
      <c r="C99" s="106" t="s">
        <v>746</v>
      </c>
      <c r="D99" s="106" t="s">
        <v>830</v>
      </c>
      <c r="E99" s="106" t="s">
        <v>339</v>
      </c>
      <c r="F99" s="106" t="s">
        <v>370</v>
      </c>
      <c r="G99" s="107">
        <v>36581</v>
      </c>
    </row>
    <row r="100" spans="2:7" x14ac:dyDescent="0.4">
      <c r="B100" s="105" t="s">
        <v>932</v>
      </c>
      <c r="C100" s="106" t="s">
        <v>761</v>
      </c>
      <c r="D100" s="106" t="s">
        <v>831</v>
      </c>
      <c r="E100" s="106" t="s">
        <v>424</v>
      </c>
      <c r="F100" s="106" t="s">
        <v>370</v>
      </c>
      <c r="G100" s="107">
        <v>36571</v>
      </c>
    </row>
    <row r="101" spans="2:7" x14ac:dyDescent="0.4">
      <c r="B101" s="105" t="s">
        <v>933</v>
      </c>
      <c r="C101" s="106" t="s">
        <v>746</v>
      </c>
      <c r="D101" s="106" t="s">
        <v>832</v>
      </c>
      <c r="E101" s="106" t="s">
        <v>271</v>
      </c>
      <c r="F101" s="106" t="s">
        <v>370</v>
      </c>
      <c r="G101" s="107">
        <v>36544</v>
      </c>
    </row>
  </sheetData>
  <pageMargins left="0.70866141732283472" right="0.70866141732283472" top="0.78740157480314965" bottom="0.78740157480314965" header="0.31496062992125984" footer="0.31496062992125984"/>
  <pageSetup paperSize="9" orientation="portrait" horizontalDpi="4294967293" verticalDpi="0" r:id="rId1"/>
  <headerFooter>
    <oddHeader>&amp;LAndré Kursch&amp;R&amp;D</oddHeader>
    <oddFooter>&amp;R&amp;8&amp;Z&amp;F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38B9D5-E319-4C01-9026-C023D970E5B8}">
  <sheetPr codeName="Tabelle2">
    <tabColor theme="4" tint="-0.249977111117893"/>
  </sheetPr>
  <dimension ref="A1:K501"/>
  <sheetViews>
    <sheetView zoomScale="130" zoomScaleNormal="130" workbookViewId="0"/>
  </sheetViews>
  <sheetFormatPr baseColWidth="10" defaultColWidth="11.4609375" defaultRowHeight="14.6" x14ac:dyDescent="0.4"/>
  <cols>
    <col min="1" max="1" width="12" style="1" bestFit="1" customWidth="1"/>
    <col min="2" max="2" width="11.69140625" style="1" bestFit="1" customWidth="1"/>
    <col min="3" max="3" width="7.84375" style="1" bestFit="1" customWidth="1"/>
    <col min="4" max="4" width="10.07421875" style="2" bestFit="1" customWidth="1"/>
    <col min="5" max="5" width="11.23046875" style="2" bestFit="1" customWidth="1"/>
    <col min="6" max="6" width="10.69140625" style="1" bestFit="1" customWidth="1"/>
    <col min="7" max="7" width="13.4609375" style="1" bestFit="1" customWidth="1"/>
    <col min="8" max="8" width="11.23046875" style="1" bestFit="1" customWidth="1"/>
    <col min="9" max="9" width="12" style="1" bestFit="1" customWidth="1"/>
    <col min="10" max="10" width="7.3046875" style="1" bestFit="1" customWidth="1"/>
    <col min="11" max="11" width="13.07421875" style="1" bestFit="1" customWidth="1"/>
    <col min="12" max="16384" width="11.4609375" style="1"/>
  </cols>
  <sheetData>
    <row r="1" spans="1:11" ht="15.9" x14ac:dyDescent="0.4">
      <c r="A1" s="5" t="s">
        <v>376</v>
      </c>
      <c r="B1" s="5" t="s">
        <v>377</v>
      </c>
      <c r="C1" s="5" t="s">
        <v>378</v>
      </c>
      <c r="D1" s="5" t="s">
        <v>380</v>
      </c>
      <c r="E1" s="5" t="s">
        <v>379</v>
      </c>
      <c r="F1" s="5" t="s">
        <v>371</v>
      </c>
      <c r="G1" s="5" t="s">
        <v>381</v>
      </c>
      <c r="H1" s="5" t="s">
        <v>372</v>
      </c>
      <c r="I1" s="5" t="s">
        <v>388</v>
      </c>
      <c r="J1" s="5" t="s">
        <v>383</v>
      </c>
      <c r="K1" s="5" t="s">
        <v>382</v>
      </c>
    </row>
    <row r="2" spans="1:11" x14ac:dyDescent="0.4">
      <c r="A2" s="1">
        <v>5</v>
      </c>
      <c r="B2" s="1" t="s">
        <v>9</v>
      </c>
      <c r="C2" s="2" t="s">
        <v>251</v>
      </c>
      <c r="D2" s="3">
        <v>43351</v>
      </c>
      <c r="E2" s="2">
        <v>7</v>
      </c>
      <c r="F2" s="1" t="s">
        <v>742</v>
      </c>
      <c r="G2" s="1">
        <v>2</v>
      </c>
      <c r="H2" s="1" t="s">
        <v>375</v>
      </c>
      <c r="I2" s="1">
        <v>4</v>
      </c>
      <c r="J2" s="2" t="s">
        <v>387</v>
      </c>
      <c r="K2" s="4">
        <v>69.989999999999995</v>
      </c>
    </row>
    <row r="3" spans="1:11" x14ac:dyDescent="0.4">
      <c r="A3" s="1">
        <v>8</v>
      </c>
      <c r="B3" s="1" t="s">
        <v>10</v>
      </c>
      <c r="C3" s="2" t="s">
        <v>251</v>
      </c>
      <c r="D3" s="3">
        <v>42685</v>
      </c>
      <c r="E3" s="2">
        <v>5</v>
      </c>
      <c r="F3" s="1" t="s">
        <v>4</v>
      </c>
      <c r="G3" s="1">
        <v>2</v>
      </c>
      <c r="H3" s="1" t="s">
        <v>375</v>
      </c>
      <c r="I3" s="1">
        <v>3</v>
      </c>
      <c r="J3" s="2" t="s">
        <v>386</v>
      </c>
      <c r="K3" s="4">
        <v>45.99</v>
      </c>
    </row>
    <row r="4" spans="1:11" x14ac:dyDescent="0.4">
      <c r="A4" s="1">
        <v>9</v>
      </c>
      <c r="B4" s="1" t="s">
        <v>11</v>
      </c>
      <c r="C4" s="2" t="s">
        <v>251</v>
      </c>
      <c r="D4" s="3">
        <v>43239</v>
      </c>
      <c r="E4" s="2">
        <v>8</v>
      </c>
      <c r="F4" s="1" t="s">
        <v>6</v>
      </c>
      <c r="G4" s="1">
        <v>1</v>
      </c>
      <c r="H4" s="1" t="s">
        <v>373</v>
      </c>
      <c r="I4" s="1">
        <v>2</v>
      </c>
      <c r="J4" s="2" t="s">
        <v>385</v>
      </c>
      <c r="K4" s="4">
        <v>79.989999999999995</v>
      </c>
    </row>
    <row r="5" spans="1:11" x14ac:dyDescent="0.4">
      <c r="A5" s="1">
        <v>10</v>
      </c>
      <c r="B5" s="1" t="s">
        <v>12</v>
      </c>
      <c r="C5" s="2" t="s">
        <v>251</v>
      </c>
      <c r="D5" s="3">
        <v>44074</v>
      </c>
      <c r="E5" s="2">
        <v>8</v>
      </c>
      <c r="F5" s="1" t="s">
        <v>6</v>
      </c>
      <c r="G5" s="1">
        <v>3</v>
      </c>
      <c r="H5" s="1" t="s">
        <v>374</v>
      </c>
      <c r="I5" s="1">
        <v>4</v>
      </c>
      <c r="J5" s="2" t="s">
        <v>387</v>
      </c>
      <c r="K5" s="4">
        <v>79.989999999999995</v>
      </c>
    </row>
    <row r="6" spans="1:11" x14ac:dyDescent="0.4">
      <c r="A6" s="1">
        <v>10</v>
      </c>
      <c r="B6" s="1" t="s">
        <v>12</v>
      </c>
      <c r="C6" s="2" t="s">
        <v>251</v>
      </c>
      <c r="D6" s="3">
        <v>43505</v>
      </c>
      <c r="E6" s="2">
        <v>7</v>
      </c>
      <c r="F6" s="1" t="s">
        <v>742</v>
      </c>
      <c r="G6" s="1">
        <v>1</v>
      </c>
      <c r="H6" s="1" t="s">
        <v>373</v>
      </c>
      <c r="I6" s="1">
        <v>4</v>
      </c>
      <c r="J6" s="2" t="s">
        <v>387</v>
      </c>
      <c r="K6" s="4">
        <v>69.989999999999995</v>
      </c>
    </row>
    <row r="7" spans="1:11" x14ac:dyDescent="0.4">
      <c r="A7" s="1">
        <v>11</v>
      </c>
      <c r="B7" s="1" t="s">
        <v>13</v>
      </c>
      <c r="C7" s="2" t="s">
        <v>251</v>
      </c>
      <c r="D7" s="3">
        <v>42966</v>
      </c>
      <c r="E7" s="2">
        <v>5</v>
      </c>
      <c r="F7" s="1" t="s">
        <v>4</v>
      </c>
      <c r="G7" s="1">
        <v>3</v>
      </c>
      <c r="H7" s="1" t="s">
        <v>374</v>
      </c>
      <c r="I7" s="1">
        <v>3</v>
      </c>
      <c r="J7" s="2" t="s">
        <v>386</v>
      </c>
      <c r="K7" s="4">
        <v>45.99</v>
      </c>
    </row>
    <row r="8" spans="1:11" x14ac:dyDescent="0.4">
      <c r="A8" s="1">
        <v>12</v>
      </c>
      <c r="B8" s="1" t="s">
        <v>14</v>
      </c>
      <c r="C8" s="2" t="s">
        <v>251</v>
      </c>
      <c r="D8" s="3">
        <v>43501</v>
      </c>
      <c r="E8" s="2">
        <v>1</v>
      </c>
      <c r="F8" s="1" t="s">
        <v>0</v>
      </c>
      <c r="G8" s="1">
        <v>2</v>
      </c>
      <c r="H8" s="1" t="s">
        <v>375</v>
      </c>
      <c r="I8" s="1">
        <v>2</v>
      </c>
      <c r="J8" s="2" t="s">
        <v>385</v>
      </c>
      <c r="K8" s="4">
        <v>49.99</v>
      </c>
    </row>
    <row r="9" spans="1:11" x14ac:dyDescent="0.4">
      <c r="A9" s="1">
        <v>12</v>
      </c>
      <c r="B9" s="1" t="s">
        <v>14</v>
      </c>
      <c r="C9" s="2" t="s">
        <v>251</v>
      </c>
      <c r="D9" s="3">
        <v>44043</v>
      </c>
      <c r="E9" s="2">
        <v>9</v>
      </c>
      <c r="F9" s="1" t="s">
        <v>7</v>
      </c>
      <c r="G9" s="1">
        <v>2</v>
      </c>
      <c r="H9" s="1" t="s">
        <v>375</v>
      </c>
      <c r="I9" s="1">
        <v>2</v>
      </c>
      <c r="J9" s="2" t="s">
        <v>385</v>
      </c>
      <c r="K9" s="4">
        <v>119</v>
      </c>
    </row>
    <row r="10" spans="1:11" x14ac:dyDescent="0.4">
      <c r="A10" s="1">
        <v>12</v>
      </c>
      <c r="B10" s="1" t="s">
        <v>14</v>
      </c>
      <c r="C10" s="2" t="s">
        <v>251</v>
      </c>
      <c r="D10" s="3">
        <v>43735</v>
      </c>
      <c r="E10" s="2">
        <v>8</v>
      </c>
      <c r="F10" s="1" t="s">
        <v>6</v>
      </c>
      <c r="G10" s="1">
        <v>1</v>
      </c>
      <c r="H10" s="1" t="s">
        <v>373</v>
      </c>
      <c r="I10" s="1">
        <v>2</v>
      </c>
      <c r="J10" s="2" t="s">
        <v>385</v>
      </c>
      <c r="K10" s="4">
        <v>79.989999999999995</v>
      </c>
    </row>
    <row r="11" spans="1:11" x14ac:dyDescent="0.4">
      <c r="A11" s="1">
        <v>13</v>
      </c>
      <c r="B11" s="1" t="s">
        <v>15</v>
      </c>
      <c r="C11" s="2" t="s">
        <v>251</v>
      </c>
      <c r="D11" s="3">
        <v>42463</v>
      </c>
      <c r="E11" s="2">
        <v>5</v>
      </c>
      <c r="F11" s="1" t="s">
        <v>4</v>
      </c>
      <c r="G11" s="1">
        <v>1</v>
      </c>
      <c r="H11" s="1" t="s">
        <v>373</v>
      </c>
      <c r="I11" s="1">
        <v>1</v>
      </c>
      <c r="J11" s="2" t="s">
        <v>384</v>
      </c>
      <c r="K11" s="4">
        <v>45.99</v>
      </c>
    </row>
    <row r="12" spans="1:11" x14ac:dyDescent="0.4">
      <c r="A12" s="1">
        <v>13</v>
      </c>
      <c r="B12" s="1" t="s">
        <v>15</v>
      </c>
      <c r="C12" s="2" t="s">
        <v>251</v>
      </c>
      <c r="D12" s="3">
        <v>42775</v>
      </c>
      <c r="E12" s="2">
        <v>1</v>
      </c>
      <c r="F12" s="1" t="s">
        <v>0</v>
      </c>
      <c r="G12" s="1">
        <v>2</v>
      </c>
      <c r="H12" s="1" t="s">
        <v>375</v>
      </c>
      <c r="I12" s="1">
        <v>4</v>
      </c>
      <c r="J12" s="2" t="s">
        <v>387</v>
      </c>
      <c r="K12" s="4">
        <v>49.99</v>
      </c>
    </row>
    <row r="13" spans="1:11" x14ac:dyDescent="0.4">
      <c r="A13" s="1">
        <v>15</v>
      </c>
      <c r="B13" s="1" t="s">
        <v>16</v>
      </c>
      <c r="C13" s="2" t="s">
        <v>251</v>
      </c>
      <c r="D13" s="3">
        <v>43072</v>
      </c>
      <c r="E13" s="2">
        <v>8</v>
      </c>
      <c r="F13" s="1" t="s">
        <v>6</v>
      </c>
      <c r="G13" s="1">
        <v>2</v>
      </c>
      <c r="H13" s="1" t="s">
        <v>375</v>
      </c>
      <c r="I13" s="1">
        <v>2</v>
      </c>
      <c r="J13" s="2" t="s">
        <v>385</v>
      </c>
      <c r="K13" s="4">
        <v>79.989999999999995</v>
      </c>
    </row>
    <row r="14" spans="1:11" x14ac:dyDescent="0.4">
      <c r="A14" s="1">
        <v>15</v>
      </c>
      <c r="B14" s="1" t="s">
        <v>16</v>
      </c>
      <c r="C14" s="2" t="s">
        <v>251</v>
      </c>
      <c r="D14" s="3">
        <v>44009</v>
      </c>
      <c r="E14" s="2">
        <v>3</v>
      </c>
      <c r="F14" s="1" t="s">
        <v>2</v>
      </c>
      <c r="G14" s="1">
        <v>1</v>
      </c>
      <c r="H14" s="1" t="s">
        <v>373</v>
      </c>
      <c r="I14" s="1">
        <v>3</v>
      </c>
      <c r="J14" s="2" t="s">
        <v>386</v>
      </c>
      <c r="K14" s="4">
        <v>39.99</v>
      </c>
    </row>
    <row r="15" spans="1:11" x14ac:dyDescent="0.4">
      <c r="A15" s="1">
        <v>17</v>
      </c>
      <c r="B15" s="1" t="s">
        <v>18</v>
      </c>
      <c r="C15" s="2" t="s">
        <v>251</v>
      </c>
      <c r="D15" s="3">
        <v>43432</v>
      </c>
      <c r="E15" s="2">
        <v>5</v>
      </c>
      <c r="F15" s="1" t="s">
        <v>4</v>
      </c>
      <c r="G15" s="1">
        <v>1</v>
      </c>
      <c r="H15" s="1" t="s">
        <v>373</v>
      </c>
      <c r="I15" s="1">
        <v>2</v>
      </c>
      <c r="J15" s="2" t="s">
        <v>385</v>
      </c>
      <c r="K15" s="4">
        <v>45.99</v>
      </c>
    </row>
    <row r="16" spans="1:11" x14ac:dyDescent="0.4">
      <c r="A16" s="1">
        <v>18</v>
      </c>
      <c r="B16" s="1" t="s">
        <v>19</v>
      </c>
      <c r="C16" s="2" t="s">
        <v>251</v>
      </c>
      <c r="D16" s="3">
        <v>43589</v>
      </c>
      <c r="E16" s="2">
        <v>9</v>
      </c>
      <c r="F16" s="1" t="s">
        <v>7</v>
      </c>
      <c r="G16" s="1">
        <v>1</v>
      </c>
      <c r="H16" s="1" t="s">
        <v>373</v>
      </c>
      <c r="I16" s="1">
        <v>2</v>
      </c>
      <c r="J16" s="2" t="s">
        <v>385</v>
      </c>
      <c r="K16" s="4">
        <v>119</v>
      </c>
    </row>
    <row r="17" spans="1:11" x14ac:dyDescent="0.4">
      <c r="A17" s="1">
        <v>18</v>
      </c>
      <c r="B17" s="1" t="s">
        <v>19</v>
      </c>
      <c r="C17" s="2" t="s">
        <v>251</v>
      </c>
      <c r="D17" s="3">
        <v>43886</v>
      </c>
      <c r="E17" s="2">
        <v>2</v>
      </c>
      <c r="F17" s="1" t="s">
        <v>1</v>
      </c>
      <c r="G17" s="1">
        <v>2</v>
      </c>
      <c r="H17" s="1" t="s">
        <v>375</v>
      </c>
      <c r="I17" s="1">
        <v>4</v>
      </c>
      <c r="J17" s="2" t="s">
        <v>387</v>
      </c>
      <c r="K17" s="4">
        <v>59.99</v>
      </c>
    </row>
    <row r="18" spans="1:11" x14ac:dyDescent="0.4">
      <c r="A18" s="1">
        <v>19</v>
      </c>
      <c r="B18" s="1" t="s">
        <v>20</v>
      </c>
      <c r="C18" s="2" t="s">
        <v>251</v>
      </c>
      <c r="D18" s="3">
        <v>42459</v>
      </c>
      <c r="E18" s="2">
        <v>4</v>
      </c>
      <c r="F18" s="1" t="s">
        <v>3</v>
      </c>
      <c r="G18" s="1">
        <v>1</v>
      </c>
      <c r="H18" s="1" t="s">
        <v>373</v>
      </c>
      <c r="I18" s="1">
        <v>2</v>
      </c>
      <c r="J18" s="2" t="s">
        <v>385</v>
      </c>
      <c r="K18" s="4">
        <v>45.99</v>
      </c>
    </row>
    <row r="19" spans="1:11" x14ac:dyDescent="0.4">
      <c r="A19" s="1">
        <v>20</v>
      </c>
      <c r="B19" s="1" t="s">
        <v>21</v>
      </c>
      <c r="C19" s="2" t="s">
        <v>251</v>
      </c>
      <c r="D19" s="3">
        <v>42320</v>
      </c>
      <c r="E19" s="2">
        <v>8</v>
      </c>
      <c r="F19" s="1" t="s">
        <v>6</v>
      </c>
      <c r="G19" s="1">
        <v>2</v>
      </c>
      <c r="H19" s="1" t="s">
        <v>375</v>
      </c>
      <c r="I19" s="1">
        <v>1</v>
      </c>
      <c r="J19" s="2" t="s">
        <v>384</v>
      </c>
      <c r="K19" s="4">
        <v>79.989999999999995</v>
      </c>
    </row>
    <row r="20" spans="1:11" x14ac:dyDescent="0.4">
      <c r="A20" s="1">
        <v>22</v>
      </c>
      <c r="B20" s="1" t="s">
        <v>22</v>
      </c>
      <c r="C20" s="2" t="s">
        <v>251</v>
      </c>
      <c r="D20" s="3">
        <v>43359</v>
      </c>
      <c r="E20" s="2">
        <v>6</v>
      </c>
      <c r="F20" s="1" t="s">
        <v>5</v>
      </c>
      <c r="G20" s="1">
        <v>1</v>
      </c>
      <c r="H20" s="1" t="s">
        <v>373</v>
      </c>
      <c r="I20" s="1">
        <v>1</v>
      </c>
      <c r="J20" s="2" t="s">
        <v>384</v>
      </c>
      <c r="K20" s="4">
        <v>69.989999999999995</v>
      </c>
    </row>
    <row r="21" spans="1:11" x14ac:dyDescent="0.4">
      <c r="A21" s="1">
        <v>23</v>
      </c>
      <c r="B21" s="1" t="s">
        <v>23</v>
      </c>
      <c r="C21" s="2" t="s">
        <v>251</v>
      </c>
      <c r="D21" s="3">
        <v>42693</v>
      </c>
      <c r="E21" s="2">
        <v>1</v>
      </c>
      <c r="F21" s="1" t="s">
        <v>0</v>
      </c>
      <c r="G21" s="1">
        <v>1</v>
      </c>
      <c r="H21" s="1" t="s">
        <v>373</v>
      </c>
      <c r="I21" s="1">
        <v>2</v>
      </c>
      <c r="J21" s="2" t="s">
        <v>385</v>
      </c>
      <c r="K21" s="4">
        <v>49.99</v>
      </c>
    </row>
    <row r="22" spans="1:11" x14ac:dyDescent="0.4">
      <c r="A22" s="1">
        <v>23</v>
      </c>
      <c r="B22" s="1" t="s">
        <v>23</v>
      </c>
      <c r="C22" s="2" t="s">
        <v>251</v>
      </c>
      <c r="D22" s="3">
        <v>42286</v>
      </c>
      <c r="E22" s="2">
        <v>1</v>
      </c>
      <c r="F22" s="1" t="s">
        <v>0</v>
      </c>
      <c r="G22" s="1">
        <v>1</v>
      </c>
      <c r="H22" s="1" t="s">
        <v>373</v>
      </c>
      <c r="I22" s="1">
        <v>4</v>
      </c>
      <c r="J22" s="2" t="s">
        <v>387</v>
      </c>
      <c r="K22" s="4">
        <v>49.99</v>
      </c>
    </row>
    <row r="23" spans="1:11" x14ac:dyDescent="0.4">
      <c r="A23" s="1">
        <v>23</v>
      </c>
      <c r="B23" s="1" t="s">
        <v>23</v>
      </c>
      <c r="C23" s="2" t="s">
        <v>251</v>
      </c>
      <c r="D23" s="3">
        <v>43426</v>
      </c>
      <c r="E23" s="2">
        <v>6</v>
      </c>
      <c r="F23" s="1" t="s">
        <v>5</v>
      </c>
      <c r="G23" s="1">
        <v>2</v>
      </c>
      <c r="H23" s="1" t="s">
        <v>375</v>
      </c>
      <c r="I23" s="1">
        <v>4</v>
      </c>
      <c r="J23" s="2" t="s">
        <v>387</v>
      </c>
      <c r="K23" s="4">
        <v>69.989999999999995</v>
      </c>
    </row>
    <row r="24" spans="1:11" x14ac:dyDescent="0.4">
      <c r="A24" s="1">
        <v>24</v>
      </c>
      <c r="B24" s="1" t="s">
        <v>24</v>
      </c>
      <c r="C24" s="2" t="s">
        <v>251</v>
      </c>
      <c r="D24" s="3">
        <v>42544</v>
      </c>
      <c r="E24" s="2">
        <v>5</v>
      </c>
      <c r="F24" s="1" t="s">
        <v>4</v>
      </c>
      <c r="G24" s="1">
        <v>1</v>
      </c>
      <c r="H24" s="1" t="s">
        <v>373</v>
      </c>
      <c r="I24" s="1">
        <v>1</v>
      </c>
      <c r="J24" s="2" t="s">
        <v>384</v>
      </c>
      <c r="K24" s="4">
        <v>45.99</v>
      </c>
    </row>
    <row r="25" spans="1:11" x14ac:dyDescent="0.4">
      <c r="A25" s="1">
        <v>29</v>
      </c>
      <c r="B25" s="1" t="s">
        <v>27</v>
      </c>
      <c r="C25" s="2" t="s">
        <v>251</v>
      </c>
      <c r="D25" s="3">
        <v>43006</v>
      </c>
      <c r="E25" s="2">
        <v>9</v>
      </c>
      <c r="F25" s="1" t="s">
        <v>7</v>
      </c>
      <c r="G25" s="1">
        <v>3</v>
      </c>
      <c r="H25" s="1" t="s">
        <v>374</v>
      </c>
      <c r="I25" s="1">
        <v>3</v>
      </c>
      <c r="J25" s="2" t="s">
        <v>386</v>
      </c>
      <c r="K25" s="4">
        <v>119</v>
      </c>
    </row>
    <row r="26" spans="1:11" x14ac:dyDescent="0.4">
      <c r="A26" s="1">
        <v>30</v>
      </c>
      <c r="B26" s="1" t="s">
        <v>28</v>
      </c>
      <c r="C26" s="2" t="s">
        <v>251</v>
      </c>
      <c r="D26" s="3">
        <v>42367</v>
      </c>
      <c r="E26" s="2">
        <v>10</v>
      </c>
      <c r="F26" s="1" t="s">
        <v>8</v>
      </c>
      <c r="G26" s="1">
        <v>2</v>
      </c>
      <c r="H26" s="1" t="s">
        <v>375</v>
      </c>
      <c r="I26" s="1">
        <v>3</v>
      </c>
      <c r="J26" s="2" t="s">
        <v>386</v>
      </c>
      <c r="K26" s="4">
        <v>119</v>
      </c>
    </row>
    <row r="27" spans="1:11" x14ac:dyDescent="0.4">
      <c r="A27" s="1">
        <v>34</v>
      </c>
      <c r="B27" s="1" t="s">
        <v>30</v>
      </c>
      <c r="C27" s="2" t="s">
        <v>251</v>
      </c>
      <c r="D27" s="3">
        <v>43440</v>
      </c>
      <c r="E27" s="2">
        <v>4</v>
      </c>
      <c r="F27" s="1" t="s">
        <v>3</v>
      </c>
      <c r="G27" s="1">
        <v>2</v>
      </c>
      <c r="H27" s="1" t="s">
        <v>375</v>
      </c>
      <c r="I27" s="1">
        <v>2</v>
      </c>
      <c r="J27" s="2" t="s">
        <v>385</v>
      </c>
      <c r="K27" s="4">
        <v>45.99</v>
      </c>
    </row>
    <row r="28" spans="1:11" x14ac:dyDescent="0.4">
      <c r="A28" s="1">
        <v>34</v>
      </c>
      <c r="B28" s="1" t="s">
        <v>30</v>
      </c>
      <c r="C28" s="2" t="s">
        <v>251</v>
      </c>
      <c r="D28" s="3">
        <v>42893</v>
      </c>
      <c r="E28" s="2">
        <v>7</v>
      </c>
      <c r="F28" s="1" t="s">
        <v>742</v>
      </c>
      <c r="G28" s="1">
        <v>1</v>
      </c>
      <c r="H28" s="1" t="s">
        <v>373</v>
      </c>
      <c r="I28" s="1">
        <v>4</v>
      </c>
      <c r="J28" s="2" t="s">
        <v>387</v>
      </c>
      <c r="K28" s="4">
        <v>69.989999999999995</v>
      </c>
    </row>
    <row r="29" spans="1:11" x14ac:dyDescent="0.4">
      <c r="A29" s="1">
        <v>35</v>
      </c>
      <c r="B29" s="1" t="s">
        <v>31</v>
      </c>
      <c r="C29" s="2" t="s">
        <v>251</v>
      </c>
      <c r="D29" s="3">
        <v>43336</v>
      </c>
      <c r="E29" s="2">
        <v>3</v>
      </c>
      <c r="F29" s="1" t="s">
        <v>2</v>
      </c>
      <c r="G29" s="1">
        <v>1</v>
      </c>
      <c r="H29" s="1" t="s">
        <v>373</v>
      </c>
      <c r="I29" s="1">
        <v>2</v>
      </c>
      <c r="J29" s="2" t="s">
        <v>385</v>
      </c>
      <c r="K29" s="4">
        <v>39.99</v>
      </c>
    </row>
    <row r="30" spans="1:11" x14ac:dyDescent="0.4">
      <c r="A30" s="1">
        <v>35</v>
      </c>
      <c r="B30" s="1" t="s">
        <v>31</v>
      </c>
      <c r="C30" s="2" t="s">
        <v>251</v>
      </c>
      <c r="D30" s="3">
        <v>43970</v>
      </c>
      <c r="E30" s="2">
        <v>9</v>
      </c>
      <c r="F30" s="1" t="s">
        <v>7</v>
      </c>
      <c r="G30" s="1">
        <v>2</v>
      </c>
      <c r="H30" s="1" t="s">
        <v>375</v>
      </c>
      <c r="I30" s="1">
        <v>4</v>
      </c>
      <c r="J30" s="2" t="s">
        <v>387</v>
      </c>
      <c r="K30" s="4">
        <v>119</v>
      </c>
    </row>
    <row r="31" spans="1:11" x14ac:dyDescent="0.4">
      <c r="A31" s="1">
        <v>36</v>
      </c>
      <c r="B31" s="1" t="s">
        <v>32</v>
      </c>
      <c r="C31" s="2" t="s">
        <v>251</v>
      </c>
      <c r="D31" s="3">
        <v>42694</v>
      </c>
      <c r="E31" s="2">
        <v>9</v>
      </c>
      <c r="F31" s="1" t="s">
        <v>7</v>
      </c>
      <c r="G31" s="1">
        <v>2</v>
      </c>
      <c r="H31" s="1" t="s">
        <v>375</v>
      </c>
      <c r="I31" s="1">
        <v>4</v>
      </c>
      <c r="J31" s="2" t="s">
        <v>387</v>
      </c>
      <c r="K31" s="4">
        <v>119</v>
      </c>
    </row>
    <row r="32" spans="1:11" x14ac:dyDescent="0.4">
      <c r="A32" s="1">
        <v>38</v>
      </c>
      <c r="B32" s="1" t="s">
        <v>33</v>
      </c>
      <c r="C32" s="2" t="s">
        <v>251</v>
      </c>
      <c r="D32" s="3">
        <v>44074</v>
      </c>
      <c r="E32" s="2">
        <v>3</v>
      </c>
      <c r="F32" s="1" t="s">
        <v>2</v>
      </c>
      <c r="G32" s="1">
        <v>1</v>
      </c>
      <c r="H32" s="1" t="s">
        <v>373</v>
      </c>
      <c r="I32" s="1">
        <v>4</v>
      </c>
      <c r="J32" s="2" t="s">
        <v>387</v>
      </c>
      <c r="K32" s="4">
        <v>39.99</v>
      </c>
    </row>
    <row r="33" spans="1:11" x14ac:dyDescent="0.4">
      <c r="A33" s="1">
        <v>39</v>
      </c>
      <c r="B33" s="1" t="s">
        <v>34</v>
      </c>
      <c r="C33" s="2" t="s">
        <v>251</v>
      </c>
      <c r="D33" s="3">
        <v>43905</v>
      </c>
      <c r="E33" s="2">
        <v>9</v>
      </c>
      <c r="F33" s="1" t="s">
        <v>7</v>
      </c>
      <c r="G33" s="1">
        <v>3</v>
      </c>
      <c r="H33" s="1" t="s">
        <v>374</v>
      </c>
      <c r="I33" s="1">
        <v>1</v>
      </c>
      <c r="J33" s="2" t="s">
        <v>384</v>
      </c>
      <c r="K33" s="4">
        <v>119</v>
      </c>
    </row>
    <row r="34" spans="1:11" x14ac:dyDescent="0.4">
      <c r="A34" s="1">
        <v>40</v>
      </c>
      <c r="B34" s="1" t="s">
        <v>35</v>
      </c>
      <c r="C34" s="2" t="s">
        <v>251</v>
      </c>
      <c r="D34" s="3">
        <v>43783</v>
      </c>
      <c r="E34" s="2">
        <v>4</v>
      </c>
      <c r="F34" s="1" t="s">
        <v>3</v>
      </c>
      <c r="G34" s="1">
        <v>1</v>
      </c>
      <c r="H34" s="1" t="s">
        <v>373</v>
      </c>
      <c r="I34" s="1">
        <v>4</v>
      </c>
      <c r="J34" s="2" t="s">
        <v>387</v>
      </c>
      <c r="K34" s="4">
        <v>45.99</v>
      </c>
    </row>
    <row r="35" spans="1:11" x14ac:dyDescent="0.4">
      <c r="A35" s="1">
        <v>41</v>
      </c>
      <c r="B35" s="1" t="s">
        <v>36</v>
      </c>
      <c r="C35" s="2" t="s">
        <v>251</v>
      </c>
      <c r="D35" s="3">
        <v>43264</v>
      </c>
      <c r="E35" s="2">
        <v>2</v>
      </c>
      <c r="F35" s="1" t="s">
        <v>1</v>
      </c>
      <c r="G35" s="1">
        <v>1</v>
      </c>
      <c r="H35" s="1" t="s">
        <v>373</v>
      </c>
      <c r="I35" s="1">
        <v>2</v>
      </c>
      <c r="J35" s="2" t="s">
        <v>385</v>
      </c>
      <c r="K35" s="4">
        <v>59.99</v>
      </c>
    </row>
    <row r="36" spans="1:11" x14ac:dyDescent="0.4">
      <c r="A36" s="1">
        <v>41</v>
      </c>
      <c r="B36" s="1" t="s">
        <v>36</v>
      </c>
      <c r="C36" s="2" t="s">
        <v>251</v>
      </c>
      <c r="D36" s="3">
        <v>44108</v>
      </c>
      <c r="E36" s="2">
        <v>7</v>
      </c>
      <c r="F36" s="1" t="s">
        <v>742</v>
      </c>
      <c r="G36" s="1">
        <v>2</v>
      </c>
      <c r="H36" s="1" t="s">
        <v>375</v>
      </c>
      <c r="I36" s="1">
        <v>3</v>
      </c>
      <c r="J36" s="2" t="s">
        <v>386</v>
      </c>
      <c r="K36" s="4">
        <v>69.989999999999995</v>
      </c>
    </row>
    <row r="37" spans="1:11" x14ac:dyDescent="0.4">
      <c r="A37" s="1">
        <v>42</v>
      </c>
      <c r="B37" s="1" t="s">
        <v>37</v>
      </c>
      <c r="C37" s="2" t="s">
        <v>251</v>
      </c>
      <c r="D37" s="3">
        <v>43122</v>
      </c>
      <c r="E37" s="2">
        <v>2</v>
      </c>
      <c r="F37" s="1" t="s">
        <v>1</v>
      </c>
      <c r="G37" s="1">
        <v>1</v>
      </c>
      <c r="H37" s="1" t="s">
        <v>373</v>
      </c>
      <c r="I37" s="1">
        <v>4</v>
      </c>
      <c r="J37" s="2" t="s">
        <v>387</v>
      </c>
      <c r="K37" s="4">
        <v>59.99</v>
      </c>
    </row>
    <row r="38" spans="1:11" x14ac:dyDescent="0.4">
      <c r="A38" s="1">
        <v>44</v>
      </c>
      <c r="B38" s="1" t="s">
        <v>38</v>
      </c>
      <c r="C38" s="2" t="s">
        <v>251</v>
      </c>
      <c r="D38" s="3">
        <v>42156</v>
      </c>
      <c r="E38" s="2">
        <v>9</v>
      </c>
      <c r="F38" s="1" t="s">
        <v>7</v>
      </c>
      <c r="G38" s="1">
        <v>1</v>
      </c>
      <c r="H38" s="1" t="s">
        <v>373</v>
      </c>
      <c r="I38" s="1">
        <v>1</v>
      </c>
      <c r="J38" s="2" t="s">
        <v>384</v>
      </c>
      <c r="K38" s="4">
        <v>119</v>
      </c>
    </row>
    <row r="39" spans="1:11" x14ac:dyDescent="0.4">
      <c r="A39" s="1">
        <v>47</v>
      </c>
      <c r="B39" s="1" t="s">
        <v>40</v>
      </c>
      <c r="C39" s="2" t="s">
        <v>251</v>
      </c>
      <c r="D39" s="3">
        <v>42043</v>
      </c>
      <c r="E39" s="2">
        <v>4</v>
      </c>
      <c r="F39" s="1" t="s">
        <v>3</v>
      </c>
      <c r="G39" s="1">
        <v>1</v>
      </c>
      <c r="H39" s="1" t="s">
        <v>373</v>
      </c>
      <c r="I39" s="1">
        <v>1</v>
      </c>
      <c r="J39" s="2" t="s">
        <v>384</v>
      </c>
      <c r="K39" s="4">
        <v>45.99</v>
      </c>
    </row>
    <row r="40" spans="1:11" x14ac:dyDescent="0.4">
      <c r="A40" s="1">
        <v>48</v>
      </c>
      <c r="B40" s="1" t="s">
        <v>41</v>
      </c>
      <c r="C40" s="2" t="s">
        <v>251</v>
      </c>
      <c r="D40" s="3">
        <v>42206</v>
      </c>
      <c r="E40" s="2">
        <v>8</v>
      </c>
      <c r="F40" s="1" t="s">
        <v>6</v>
      </c>
      <c r="G40" s="1">
        <v>1</v>
      </c>
      <c r="H40" s="1" t="s">
        <v>373</v>
      </c>
      <c r="I40" s="1">
        <v>1</v>
      </c>
      <c r="J40" s="2" t="s">
        <v>384</v>
      </c>
      <c r="K40" s="4">
        <v>79.989999999999995</v>
      </c>
    </row>
    <row r="41" spans="1:11" x14ac:dyDescent="0.4">
      <c r="A41" s="1">
        <v>48</v>
      </c>
      <c r="B41" s="1" t="s">
        <v>41</v>
      </c>
      <c r="C41" s="2" t="s">
        <v>251</v>
      </c>
      <c r="D41" s="3">
        <v>42326</v>
      </c>
      <c r="E41" s="2">
        <v>1</v>
      </c>
      <c r="F41" s="1" t="s">
        <v>0</v>
      </c>
      <c r="G41" s="1">
        <v>2</v>
      </c>
      <c r="H41" s="1" t="s">
        <v>375</v>
      </c>
      <c r="I41" s="1">
        <v>4</v>
      </c>
      <c r="J41" s="2" t="s">
        <v>387</v>
      </c>
      <c r="K41" s="4">
        <v>49.99</v>
      </c>
    </row>
    <row r="42" spans="1:11" x14ac:dyDescent="0.4">
      <c r="A42" s="1">
        <v>49</v>
      </c>
      <c r="B42" s="1" t="s">
        <v>42</v>
      </c>
      <c r="C42" s="2" t="s">
        <v>251</v>
      </c>
      <c r="D42" s="3">
        <v>42825</v>
      </c>
      <c r="E42" s="2">
        <v>7</v>
      </c>
      <c r="F42" s="1" t="s">
        <v>742</v>
      </c>
      <c r="G42" s="1">
        <v>1</v>
      </c>
      <c r="H42" s="1" t="s">
        <v>373</v>
      </c>
      <c r="I42" s="1">
        <v>3</v>
      </c>
      <c r="J42" s="2" t="s">
        <v>386</v>
      </c>
      <c r="K42" s="4">
        <v>69.989999999999995</v>
      </c>
    </row>
    <row r="43" spans="1:11" x14ac:dyDescent="0.4">
      <c r="A43" s="1">
        <v>49</v>
      </c>
      <c r="B43" s="1" t="s">
        <v>42</v>
      </c>
      <c r="C43" s="2" t="s">
        <v>251</v>
      </c>
      <c r="D43" s="3">
        <v>42340</v>
      </c>
      <c r="E43" s="2">
        <v>2</v>
      </c>
      <c r="F43" s="1" t="s">
        <v>1</v>
      </c>
      <c r="G43" s="1">
        <v>3</v>
      </c>
      <c r="H43" s="1" t="s">
        <v>374</v>
      </c>
      <c r="I43" s="1">
        <v>4</v>
      </c>
      <c r="J43" s="2" t="s">
        <v>387</v>
      </c>
      <c r="K43" s="4">
        <v>59.99</v>
      </c>
    </row>
    <row r="44" spans="1:11" x14ac:dyDescent="0.4">
      <c r="A44" s="1">
        <v>50</v>
      </c>
      <c r="B44" s="1" t="s">
        <v>43</v>
      </c>
      <c r="C44" s="2" t="s">
        <v>251</v>
      </c>
      <c r="D44" s="3">
        <v>43252</v>
      </c>
      <c r="E44" s="2">
        <v>4</v>
      </c>
      <c r="F44" s="1" t="s">
        <v>3</v>
      </c>
      <c r="G44" s="1">
        <v>2</v>
      </c>
      <c r="H44" s="1" t="s">
        <v>375</v>
      </c>
      <c r="I44" s="1">
        <v>2</v>
      </c>
      <c r="J44" s="2" t="s">
        <v>385</v>
      </c>
      <c r="K44" s="4">
        <v>45.99</v>
      </c>
    </row>
    <row r="45" spans="1:11" x14ac:dyDescent="0.4">
      <c r="A45" s="1">
        <v>50</v>
      </c>
      <c r="B45" s="1" t="s">
        <v>43</v>
      </c>
      <c r="C45" s="2" t="s">
        <v>251</v>
      </c>
      <c r="D45" s="3">
        <v>43220</v>
      </c>
      <c r="E45" s="2">
        <v>2</v>
      </c>
      <c r="F45" s="1" t="s">
        <v>1</v>
      </c>
      <c r="G45" s="1">
        <v>3</v>
      </c>
      <c r="H45" s="1" t="s">
        <v>374</v>
      </c>
      <c r="I45" s="1">
        <v>4</v>
      </c>
      <c r="J45" s="2" t="s">
        <v>387</v>
      </c>
      <c r="K45" s="4">
        <v>59.99</v>
      </c>
    </row>
    <row r="46" spans="1:11" x14ac:dyDescent="0.4">
      <c r="A46" s="1">
        <v>53</v>
      </c>
      <c r="B46" s="1" t="s">
        <v>44</v>
      </c>
      <c r="C46" s="2" t="s">
        <v>251</v>
      </c>
      <c r="D46" s="3">
        <v>42628</v>
      </c>
      <c r="E46" s="2">
        <v>2</v>
      </c>
      <c r="F46" s="1" t="s">
        <v>1</v>
      </c>
      <c r="G46" s="1">
        <v>3</v>
      </c>
      <c r="H46" s="1" t="s">
        <v>374</v>
      </c>
      <c r="I46" s="1">
        <v>4</v>
      </c>
      <c r="J46" s="2" t="s">
        <v>387</v>
      </c>
      <c r="K46" s="4">
        <v>59.99</v>
      </c>
    </row>
    <row r="47" spans="1:11" x14ac:dyDescent="0.4">
      <c r="A47" s="1">
        <v>54</v>
      </c>
      <c r="B47" s="1" t="s">
        <v>45</v>
      </c>
      <c r="C47" s="2" t="s">
        <v>251</v>
      </c>
      <c r="D47" s="3">
        <v>44075</v>
      </c>
      <c r="E47" s="2">
        <v>9</v>
      </c>
      <c r="F47" s="1" t="s">
        <v>7</v>
      </c>
      <c r="G47" s="1">
        <v>1</v>
      </c>
      <c r="H47" s="1" t="s">
        <v>373</v>
      </c>
      <c r="I47" s="1">
        <v>1</v>
      </c>
      <c r="J47" s="2" t="s">
        <v>384</v>
      </c>
      <c r="K47" s="4">
        <v>119</v>
      </c>
    </row>
    <row r="48" spans="1:11" x14ac:dyDescent="0.4">
      <c r="A48" s="1">
        <v>55</v>
      </c>
      <c r="B48" s="1" t="s">
        <v>46</v>
      </c>
      <c r="C48" s="2" t="s">
        <v>251</v>
      </c>
      <c r="D48" s="3">
        <v>42307</v>
      </c>
      <c r="E48" s="2">
        <v>4</v>
      </c>
      <c r="F48" s="1" t="s">
        <v>3</v>
      </c>
      <c r="G48" s="1">
        <v>2</v>
      </c>
      <c r="H48" s="1" t="s">
        <v>375</v>
      </c>
      <c r="I48" s="1">
        <v>1</v>
      </c>
      <c r="J48" s="2" t="s">
        <v>384</v>
      </c>
      <c r="K48" s="4">
        <v>45.99</v>
      </c>
    </row>
    <row r="49" spans="1:11" x14ac:dyDescent="0.4">
      <c r="A49" s="1">
        <v>56</v>
      </c>
      <c r="B49" s="1" t="s">
        <v>47</v>
      </c>
      <c r="C49" s="2" t="s">
        <v>251</v>
      </c>
      <c r="D49" s="3">
        <v>43950</v>
      </c>
      <c r="E49" s="2">
        <v>2</v>
      </c>
      <c r="F49" s="1" t="s">
        <v>1</v>
      </c>
      <c r="G49" s="1">
        <v>3</v>
      </c>
      <c r="H49" s="1" t="s">
        <v>374</v>
      </c>
      <c r="I49" s="1">
        <v>2</v>
      </c>
      <c r="J49" s="2" t="s">
        <v>385</v>
      </c>
      <c r="K49" s="4">
        <v>59.99</v>
      </c>
    </row>
    <row r="50" spans="1:11" x14ac:dyDescent="0.4">
      <c r="A50" s="1">
        <v>57</v>
      </c>
      <c r="B50" s="1" t="s">
        <v>48</v>
      </c>
      <c r="C50" s="2" t="s">
        <v>251</v>
      </c>
      <c r="D50" s="3">
        <v>42628</v>
      </c>
      <c r="E50" s="2">
        <v>4</v>
      </c>
      <c r="F50" s="1" t="s">
        <v>3</v>
      </c>
      <c r="G50" s="1">
        <v>2</v>
      </c>
      <c r="H50" s="1" t="s">
        <v>375</v>
      </c>
      <c r="I50" s="1">
        <v>1</v>
      </c>
      <c r="J50" s="2" t="s">
        <v>384</v>
      </c>
      <c r="K50" s="4">
        <v>45.99</v>
      </c>
    </row>
    <row r="51" spans="1:11" x14ac:dyDescent="0.4">
      <c r="A51" s="1">
        <v>59</v>
      </c>
      <c r="B51" s="1" t="s">
        <v>49</v>
      </c>
      <c r="C51" s="2" t="s">
        <v>251</v>
      </c>
      <c r="D51" s="3">
        <v>43576</v>
      </c>
      <c r="E51" s="2">
        <v>3</v>
      </c>
      <c r="F51" s="1" t="s">
        <v>2</v>
      </c>
      <c r="G51" s="1">
        <v>1</v>
      </c>
      <c r="H51" s="1" t="s">
        <v>373</v>
      </c>
      <c r="I51" s="1">
        <v>4</v>
      </c>
      <c r="J51" s="2" t="s">
        <v>387</v>
      </c>
      <c r="K51" s="4">
        <v>39.99</v>
      </c>
    </row>
    <row r="52" spans="1:11" x14ac:dyDescent="0.4">
      <c r="A52" s="1">
        <v>60</v>
      </c>
      <c r="B52" s="1" t="s">
        <v>50</v>
      </c>
      <c r="C52" s="2" t="s">
        <v>251</v>
      </c>
      <c r="D52" s="3">
        <v>42930</v>
      </c>
      <c r="E52" s="2">
        <v>4</v>
      </c>
      <c r="F52" s="1" t="s">
        <v>3</v>
      </c>
      <c r="G52" s="1">
        <v>2</v>
      </c>
      <c r="H52" s="1" t="s">
        <v>375</v>
      </c>
      <c r="I52" s="1">
        <v>1</v>
      </c>
      <c r="J52" s="2" t="s">
        <v>384</v>
      </c>
      <c r="K52" s="4">
        <v>45.99</v>
      </c>
    </row>
    <row r="53" spans="1:11" x14ac:dyDescent="0.4">
      <c r="A53" s="1">
        <v>60</v>
      </c>
      <c r="B53" s="1" t="s">
        <v>50</v>
      </c>
      <c r="C53" s="2" t="s">
        <v>251</v>
      </c>
      <c r="D53" s="3">
        <v>43826</v>
      </c>
      <c r="E53" s="2">
        <v>7</v>
      </c>
      <c r="F53" s="1" t="s">
        <v>742</v>
      </c>
      <c r="G53" s="1">
        <v>1</v>
      </c>
      <c r="H53" s="1" t="s">
        <v>373</v>
      </c>
      <c r="I53" s="1">
        <v>1</v>
      </c>
      <c r="J53" s="2" t="s">
        <v>384</v>
      </c>
      <c r="K53" s="4">
        <v>69.989999999999995</v>
      </c>
    </row>
    <row r="54" spans="1:11" x14ac:dyDescent="0.4">
      <c r="A54" s="1">
        <v>60</v>
      </c>
      <c r="B54" s="1" t="s">
        <v>50</v>
      </c>
      <c r="C54" s="2" t="s">
        <v>251</v>
      </c>
      <c r="D54" s="3">
        <v>43209</v>
      </c>
      <c r="E54" s="2">
        <v>5</v>
      </c>
      <c r="F54" s="1" t="s">
        <v>4</v>
      </c>
      <c r="G54" s="1">
        <v>2</v>
      </c>
      <c r="H54" s="1" t="s">
        <v>375</v>
      </c>
      <c r="I54" s="1">
        <v>4</v>
      </c>
      <c r="J54" s="2" t="s">
        <v>387</v>
      </c>
      <c r="K54" s="4">
        <v>45.99</v>
      </c>
    </row>
    <row r="55" spans="1:11" x14ac:dyDescent="0.4">
      <c r="A55" s="1">
        <v>61</v>
      </c>
      <c r="B55" s="1" t="s">
        <v>51</v>
      </c>
      <c r="C55" s="2" t="s">
        <v>251</v>
      </c>
      <c r="D55" s="3">
        <v>43091</v>
      </c>
      <c r="E55" s="2">
        <v>2</v>
      </c>
      <c r="F55" s="1" t="s">
        <v>1</v>
      </c>
      <c r="G55" s="1">
        <v>2</v>
      </c>
      <c r="H55" s="1" t="s">
        <v>375</v>
      </c>
      <c r="I55" s="1">
        <v>1</v>
      </c>
      <c r="J55" s="2" t="s">
        <v>384</v>
      </c>
      <c r="K55" s="4">
        <v>59.99</v>
      </c>
    </row>
    <row r="56" spans="1:11" x14ac:dyDescent="0.4">
      <c r="A56" s="1">
        <v>62</v>
      </c>
      <c r="B56" s="1" t="s">
        <v>52</v>
      </c>
      <c r="C56" s="2" t="s">
        <v>251</v>
      </c>
      <c r="D56" s="3">
        <v>43285</v>
      </c>
      <c r="E56" s="2">
        <v>9</v>
      </c>
      <c r="F56" s="1" t="s">
        <v>7</v>
      </c>
      <c r="G56" s="1">
        <v>1</v>
      </c>
      <c r="H56" s="1" t="s">
        <v>373</v>
      </c>
      <c r="I56" s="1">
        <v>3</v>
      </c>
      <c r="J56" s="2" t="s">
        <v>386</v>
      </c>
      <c r="K56" s="4">
        <v>119</v>
      </c>
    </row>
    <row r="57" spans="1:11" x14ac:dyDescent="0.4">
      <c r="A57" s="1">
        <v>63</v>
      </c>
      <c r="B57" s="1" t="s">
        <v>53</v>
      </c>
      <c r="C57" s="2" t="s">
        <v>251</v>
      </c>
      <c r="D57" s="3">
        <v>42356</v>
      </c>
      <c r="E57" s="2">
        <v>10</v>
      </c>
      <c r="F57" s="1" t="s">
        <v>8</v>
      </c>
      <c r="G57" s="1">
        <v>2</v>
      </c>
      <c r="H57" s="1" t="s">
        <v>375</v>
      </c>
      <c r="I57" s="1">
        <v>1</v>
      </c>
      <c r="J57" s="2" t="s">
        <v>384</v>
      </c>
      <c r="K57" s="4">
        <v>119</v>
      </c>
    </row>
    <row r="58" spans="1:11" x14ac:dyDescent="0.4">
      <c r="A58" s="1">
        <v>66</v>
      </c>
      <c r="B58" s="1" t="s">
        <v>54</v>
      </c>
      <c r="C58" s="2" t="s">
        <v>251</v>
      </c>
      <c r="D58" s="3">
        <v>43164</v>
      </c>
      <c r="E58" s="2">
        <v>4</v>
      </c>
      <c r="F58" s="1" t="s">
        <v>3</v>
      </c>
      <c r="G58" s="1">
        <v>1</v>
      </c>
      <c r="H58" s="1" t="s">
        <v>373</v>
      </c>
      <c r="I58" s="1">
        <v>3</v>
      </c>
      <c r="J58" s="2" t="s">
        <v>386</v>
      </c>
      <c r="K58" s="4">
        <v>45.99</v>
      </c>
    </row>
    <row r="59" spans="1:11" x14ac:dyDescent="0.4">
      <c r="A59" s="1">
        <v>67</v>
      </c>
      <c r="B59" s="1" t="s">
        <v>55</v>
      </c>
      <c r="C59" s="2" t="s">
        <v>251</v>
      </c>
      <c r="D59" s="3">
        <v>42927</v>
      </c>
      <c r="E59" s="2">
        <v>10</v>
      </c>
      <c r="F59" s="1" t="s">
        <v>8</v>
      </c>
      <c r="G59" s="1">
        <v>3</v>
      </c>
      <c r="H59" s="1" t="s">
        <v>374</v>
      </c>
      <c r="I59" s="1">
        <v>2</v>
      </c>
      <c r="J59" s="2" t="s">
        <v>385</v>
      </c>
      <c r="K59" s="4">
        <v>119</v>
      </c>
    </row>
    <row r="60" spans="1:11" x14ac:dyDescent="0.4">
      <c r="A60" s="1">
        <v>67</v>
      </c>
      <c r="B60" s="1" t="s">
        <v>55</v>
      </c>
      <c r="C60" s="2" t="s">
        <v>251</v>
      </c>
      <c r="D60" s="3">
        <v>43639</v>
      </c>
      <c r="E60" s="2">
        <v>6</v>
      </c>
      <c r="F60" s="1" t="s">
        <v>5</v>
      </c>
      <c r="G60" s="1">
        <v>1</v>
      </c>
      <c r="H60" s="1" t="s">
        <v>373</v>
      </c>
      <c r="I60" s="1">
        <v>2</v>
      </c>
      <c r="J60" s="2" t="s">
        <v>385</v>
      </c>
      <c r="K60" s="4">
        <v>69.989999999999995</v>
      </c>
    </row>
    <row r="61" spans="1:11" x14ac:dyDescent="0.4">
      <c r="A61" s="1">
        <v>67</v>
      </c>
      <c r="B61" s="1" t="s">
        <v>55</v>
      </c>
      <c r="C61" s="2" t="s">
        <v>251</v>
      </c>
      <c r="D61" s="3">
        <v>42302</v>
      </c>
      <c r="E61" s="2">
        <v>8</v>
      </c>
      <c r="F61" s="1" t="s">
        <v>6</v>
      </c>
      <c r="G61" s="1">
        <v>2</v>
      </c>
      <c r="H61" s="1" t="s">
        <v>375</v>
      </c>
      <c r="I61" s="1">
        <v>3</v>
      </c>
      <c r="J61" s="2" t="s">
        <v>386</v>
      </c>
      <c r="K61" s="4">
        <v>79.989999999999995</v>
      </c>
    </row>
    <row r="62" spans="1:11" x14ac:dyDescent="0.4">
      <c r="A62" s="1">
        <v>74</v>
      </c>
      <c r="B62" s="1" t="s">
        <v>57</v>
      </c>
      <c r="C62" s="2" t="s">
        <v>251</v>
      </c>
      <c r="D62" s="3">
        <v>43335</v>
      </c>
      <c r="E62" s="2">
        <v>9</v>
      </c>
      <c r="F62" s="1" t="s">
        <v>7</v>
      </c>
      <c r="G62" s="1">
        <v>1</v>
      </c>
      <c r="H62" s="1" t="s">
        <v>373</v>
      </c>
      <c r="I62" s="1">
        <v>2</v>
      </c>
      <c r="J62" s="2" t="s">
        <v>385</v>
      </c>
      <c r="K62" s="4">
        <v>119</v>
      </c>
    </row>
    <row r="63" spans="1:11" x14ac:dyDescent="0.4">
      <c r="A63" s="1">
        <v>76</v>
      </c>
      <c r="B63" s="1" t="s">
        <v>58</v>
      </c>
      <c r="C63" s="2" t="s">
        <v>251</v>
      </c>
      <c r="D63" s="3">
        <v>42163</v>
      </c>
      <c r="E63" s="2">
        <v>1</v>
      </c>
      <c r="F63" s="1" t="s">
        <v>0</v>
      </c>
      <c r="G63" s="1">
        <v>3</v>
      </c>
      <c r="H63" s="1" t="s">
        <v>374</v>
      </c>
      <c r="I63" s="1">
        <v>4</v>
      </c>
      <c r="J63" s="2" t="s">
        <v>387</v>
      </c>
      <c r="K63" s="4">
        <v>49.99</v>
      </c>
    </row>
    <row r="64" spans="1:11" x14ac:dyDescent="0.4">
      <c r="A64" s="1">
        <v>78</v>
      </c>
      <c r="B64" s="1" t="s">
        <v>59</v>
      </c>
      <c r="C64" s="2" t="s">
        <v>251</v>
      </c>
      <c r="D64" s="3">
        <v>43201</v>
      </c>
      <c r="E64" s="2">
        <v>1</v>
      </c>
      <c r="F64" s="1" t="s">
        <v>0</v>
      </c>
      <c r="G64" s="1">
        <v>2</v>
      </c>
      <c r="H64" s="1" t="s">
        <v>375</v>
      </c>
      <c r="I64" s="1">
        <v>4</v>
      </c>
      <c r="J64" s="2" t="s">
        <v>387</v>
      </c>
      <c r="K64" s="4">
        <v>49.99</v>
      </c>
    </row>
    <row r="65" spans="1:11" x14ac:dyDescent="0.4">
      <c r="A65" s="1">
        <v>80</v>
      </c>
      <c r="B65" s="1" t="s">
        <v>60</v>
      </c>
      <c r="C65" s="2" t="s">
        <v>251</v>
      </c>
      <c r="D65" s="3">
        <v>42212</v>
      </c>
      <c r="E65" s="2">
        <v>3</v>
      </c>
      <c r="F65" s="1" t="s">
        <v>2</v>
      </c>
      <c r="G65" s="1">
        <v>2</v>
      </c>
      <c r="H65" s="1" t="s">
        <v>375</v>
      </c>
      <c r="I65" s="1">
        <v>2</v>
      </c>
      <c r="J65" s="2" t="s">
        <v>385</v>
      </c>
      <c r="K65" s="4">
        <v>39.99</v>
      </c>
    </row>
    <row r="66" spans="1:11" x14ac:dyDescent="0.4">
      <c r="A66" s="1">
        <v>81</v>
      </c>
      <c r="B66" s="1" t="s">
        <v>61</v>
      </c>
      <c r="C66" s="2" t="s">
        <v>251</v>
      </c>
      <c r="D66" s="3">
        <v>43590</v>
      </c>
      <c r="E66" s="2">
        <v>2</v>
      </c>
      <c r="F66" s="1" t="s">
        <v>1</v>
      </c>
      <c r="G66" s="1">
        <v>1</v>
      </c>
      <c r="H66" s="1" t="s">
        <v>373</v>
      </c>
      <c r="I66" s="1">
        <v>1</v>
      </c>
      <c r="J66" s="2" t="s">
        <v>384</v>
      </c>
      <c r="K66" s="4">
        <v>59.99</v>
      </c>
    </row>
    <row r="67" spans="1:11" x14ac:dyDescent="0.4">
      <c r="A67" s="1">
        <v>81</v>
      </c>
      <c r="B67" s="1" t="s">
        <v>61</v>
      </c>
      <c r="C67" s="2" t="s">
        <v>251</v>
      </c>
      <c r="D67" s="3">
        <v>42874</v>
      </c>
      <c r="E67" s="2">
        <v>5</v>
      </c>
      <c r="F67" s="1" t="s">
        <v>4</v>
      </c>
      <c r="G67" s="1">
        <v>2</v>
      </c>
      <c r="H67" s="1" t="s">
        <v>375</v>
      </c>
      <c r="I67" s="1">
        <v>1</v>
      </c>
      <c r="J67" s="2" t="s">
        <v>384</v>
      </c>
      <c r="K67" s="4">
        <v>45.99</v>
      </c>
    </row>
    <row r="68" spans="1:11" x14ac:dyDescent="0.4">
      <c r="A68" s="1">
        <v>84</v>
      </c>
      <c r="B68" s="1" t="s">
        <v>62</v>
      </c>
      <c r="C68" s="2" t="s">
        <v>251</v>
      </c>
      <c r="D68" s="3">
        <v>43725</v>
      </c>
      <c r="E68" s="2">
        <v>3</v>
      </c>
      <c r="F68" s="1" t="s">
        <v>2</v>
      </c>
      <c r="G68" s="1">
        <v>1</v>
      </c>
      <c r="H68" s="1" t="s">
        <v>373</v>
      </c>
      <c r="I68" s="1">
        <v>1</v>
      </c>
      <c r="J68" s="2" t="s">
        <v>384</v>
      </c>
      <c r="K68" s="4">
        <v>39.99</v>
      </c>
    </row>
    <row r="69" spans="1:11" x14ac:dyDescent="0.4">
      <c r="A69" s="1">
        <v>84</v>
      </c>
      <c r="B69" s="1" t="s">
        <v>62</v>
      </c>
      <c r="C69" s="2" t="s">
        <v>251</v>
      </c>
      <c r="D69" s="3">
        <v>43722</v>
      </c>
      <c r="E69" s="2">
        <v>8</v>
      </c>
      <c r="F69" s="1" t="s">
        <v>6</v>
      </c>
      <c r="G69" s="1">
        <v>1</v>
      </c>
      <c r="H69" s="1" t="s">
        <v>373</v>
      </c>
      <c r="I69" s="1">
        <v>2</v>
      </c>
      <c r="J69" s="2" t="s">
        <v>385</v>
      </c>
      <c r="K69" s="4">
        <v>79.989999999999995</v>
      </c>
    </row>
    <row r="70" spans="1:11" x14ac:dyDescent="0.4">
      <c r="A70" s="1">
        <v>85</v>
      </c>
      <c r="B70" s="1" t="s">
        <v>63</v>
      </c>
      <c r="C70" s="2" t="s">
        <v>251</v>
      </c>
      <c r="D70" s="3">
        <v>42668</v>
      </c>
      <c r="E70" s="2">
        <v>9</v>
      </c>
      <c r="F70" s="1" t="s">
        <v>7</v>
      </c>
      <c r="G70" s="1">
        <v>1</v>
      </c>
      <c r="H70" s="1" t="s">
        <v>373</v>
      </c>
      <c r="I70" s="1">
        <v>1</v>
      </c>
      <c r="J70" s="2" t="s">
        <v>384</v>
      </c>
      <c r="K70" s="4">
        <v>119</v>
      </c>
    </row>
    <row r="71" spans="1:11" x14ac:dyDescent="0.4">
      <c r="A71" s="1">
        <v>85</v>
      </c>
      <c r="B71" s="1" t="s">
        <v>63</v>
      </c>
      <c r="C71" s="2" t="s">
        <v>251</v>
      </c>
      <c r="D71" s="3">
        <v>42329</v>
      </c>
      <c r="E71" s="2">
        <v>6</v>
      </c>
      <c r="F71" s="1" t="s">
        <v>5</v>
      </c>
      <c r="G71" s="1">
        <v>1</v>
      </c>
      <c r="H71" s="1" t="s">
        <v>373</v>
      </c>
      <c r="I71" s="1">
        <v>3</v>
      </c>
      <c r="J71" s="2" t="s">
        <v>386</v>
      </c>
      <c r="K71" s="4">
        <v>69.989999999999995</v>
      </c>
    </row>
    <row r="72" spans="1:11" x14ac:dyDescent="0.4">
      <c r="A72" s="1">
        <v>86</v>
      </c>
      <c r="B72" s="1" t="s">
        <v>64</v>
      </c>
      <c r="C72" s="2" t="s">
        <v>251</v>
      </c>
      <c r="D72" s="3">
        <v>43692</v>
      </c>
      <c r="E72" s="2">
        <v>8</v>
      </c>
      <c r="F72" s="1" t="s">
        <v>6</v>
      </c>
      <c r="G72" s="1">
        <v>1</v>
      </c>
      <c r="H72" s="1" t="s">
        <v>373</v>
      </c>
      <c r="I72" s="1">
        <v>3</v>
      </c>
      <c r="J72" s="2" t="s">
        <v>386</v>
      </c>
      <c r="K72" s="4">
        <v>79.989999999999995</v>
      </c>
    </row>
    <row r="73" spans="1:11" x14ac:dyDescent="0.4">
      <c r="A73" s="1">
        <v>88</v>
      </c>
      <c r="B73" s="1" t="s">
        <v>65</v>
      </c>
      <c r="C73" s="2" t="s">
        <v>251</v>
      </c>
      <c r="D73" s="3">
        <v>42858</v>
      </c>
      <c r="E73" s="2">
        <v>10</v>
      </c>
      <c r="F73" s="1" t="s">
        <v>8</v>
      </c>
      <c r="G73" s="1">
        <v>2</v>
      </c>
      <c r="H73" s="1" t="s">
        <v>375</v>
      </c>
      <c r="I73" s="1">
        <v>2</v>
      </c>
      <c r="J73" s="2" t="s">
        <v>385</v>
      </c>
      <c r="K73" s="4">
        <v>119</v>
      </c>
    </row>
    <row r="74" spans="1:11" x14ac:dyDescent="0.4">
      <c r="A74" s="1">
        <v>89</v>
      </c>
      <c r="B74" s="1" t="s">
        <v>66</v>
      </c>
      <c r="C74" s="2" t="s">
        <v>251</v>
      </c>
      <c r="D74" s="3">
        <v>43733</v>
      </c>
      <c r="E74" s="2">
        <v>4</v>
      </c>
      <c r="F74" s="1" t="s">
        <v>3</v>
      </c>
      <c r="G74" s="1">
        <v>3</v>
      </c>
      <c r="H74" s="1" t="s">
        <v>374</v>
      </c>
      <c r="I74" s="1">
        <v>3</v>
      </c>
      <c r="J74" s="2" t="s">
        <v>386</v>
      </c>
      <c r="K74" s="4">
        <v>45.99</v>
      </c>
    </row>
    <row r="75" spans="1:11" x14ac:dyDescent="0.4">
      <c r="A75" s="1">
        <v>89</v>
      </c>
      <c r="B75" s="1" t="s">
        <v>66</v>
      </c>
      <c r="C75" s="2" t="s">
        <v>251</v>
      </c>
      <c r="D75" s="3">
        <v>43199</v>
      </c>
      <c r="E75" s="2">
        <v>8</v>
      </c>
      <c r="F75" s="1" t="s">
        <v>6</v>
      </c>
      <c r="G75" s="1">
        <v>3</v>
      </c>
      <c r="H75" s="1" t="s">
        <v>374</v>
      </c>
      <c r="I75" s="1">
        <v>3</v>
      </c>
      <c r="J75" s="2" t="s">
        <v>386</v>
      </c>
      <c r="K75" s="4">
        <v>79.989999999999995</v>
      </c>
    </row>
    <row r="76" spans="1:11" x14ac:dyDescent="0.4">
      <c r="A76" s="1">
        <v>90</v>
      </c>
      <c r="B76" s="1" t="s">
        <v>67</v>
      </c>
      <c r="C76" s="2" t="s">
        <v>251</v>
      </c>
      <c r="D76" s="3">
        <v>43864</v>
      </c>
      <c r="E76" s="2">
        <v>2</v>
      </c>
      <c r="F76" s="1" t="s">
        <v>1</v>
      </c>
      <c r="G76" s="1">
        <v>2</v>
      </c>
      <c r="H76" s="1" t="s">
        <v>375</v>
      </c>
      <c r="I76" s="1">
        <v>1</v>
      </c>
      <c r="J76" s="2" t="s">
        <v>384</v>
      </c>
      <c r="K76" s="4">
        <v>59.99</v>
      </c>
    </row>
    <row r="77" spans="1:11" x14ac:dyDescent="0.4">
      <c r="A77" s="1">
        <v>91</v>
      </c>
      <c r="B77" s="1" t="s">
        <v>68</v>
      </c>
      <c r="C77" s="2" t="s">
        <v>251</v>
      </c>
      <c r="D77" s="3">
        <v>43769</v>
      </c>
      <c r="E77" s="2">
        <v>3</v>
      </c>
      <c r="F77" s="1" t="s">
        <v>2</v>
      </c>
      <c r="G77" s="1">
        <v>1</v>
      </c>
      <c r="H77" s="1" t="s">
        <v>373</v>
      </c>
      <c r="I77" s="1">
        <v>4</v>
      </c>
      <c r="J77" s="2" t="s">
        <v>387</v>
      </c>
      <c r="K77" s="4">
        <v>39.99</v>
      </c>
    </row>
    <row r="78" spans="1:11" x14ac:dyDescent="0.4">
      <c r="A78" s="1">
        <v>92</v>
      </c>
      <c r="B78" s="1" t="s">
        <v>69</v>
      </c>
      <c r="C78" s="2" t="s">
        <v>251</v>
      </c>
      <c r="D78" s="3">
        <v>42484</v>
      </c>
      <c r="E78" s="2">
        <v>10</v>
      </c>
      <c r="F78" s="1" t="s">
        <v>8</v>
      </c>
      <c r="G78" s="1">
        <v>2</v>
      </c>
      <c r="H78" s="1" t="s">
        <v>375</v>
      </c>
      <c r="I78" s="1">
        <v>2</v>
      </c>
      <c r="J78" s="2" t="s">
        <v>385</v>
      </c>
      <c r="K78" s="4">
        <v>119</v>
      </c>
    </row>
    <row r="79" spans="1:11" x14ac:dyDescent="0.4">
      <c r="A79" s="1">
        <v>93</v>
      </c>
      <c r="B79" s="1" t="s">
        <v>70</v>
      </c>
      <c r="C79" s="2" t="s">
        <v>251</v>
      </c>
      <c r="D79" s="3">
        <v>42703</v>
      </c>
      <c r="E79" s="2">
        <v>8</v>
      </c>
      <c r="F79" s="1" t="s">
        <v>6</v>
      </c>
      <c r="G79" s="1">
        <v>1</v>
      </c>
      <c r="H79" s="1" t="s">
        <v>373</v>
      </c>
      <c r="I79" s="1">
        <v>3</v>
      </c>
      <c r="J79" s="2" t="s">
        <v>386</v>
      </c>
      <c r="K79" s="4">
        <v>79.989999999999995</v>
      </c>
    </row>
    <row r="80" spans="1:11" x14ac:dyDescent="0.4">
      <c r="A80" s="1">
        <v>93</v>
      </c>
      <c r="B80" s="1" t="s">
        <v>70</v>
      </c>
      <c r="C80" s="2" t="s">
        <v>251</v>
      </c>
      <c r="D80" s="3">
        <v>43402</v>
      </c>
      <c r="E80" s="2">
        <v>5</v>
      </c>
      <c r="F80" s="1" t="s">
        <v>4</v>
      </c>
      <c r="G80" s="1">
        <v>1</v>
      </c>
      <c r="H80" s="1" t="s">
        <v>373</v>
      </c>
      <c r="I80" s="1">
        <v>3</v>
      </c>
      <c r="J80" s="2" t="s">
        <v>386</v>
      </c>
      <c r="K80" s="4">
        <v>45.99</v>
      </c>
    </row>
    <row r="81" spans="1:11" x14ac:dyDescent="0.4">
      <c r="A81" s="1">
        <v>94</v>
      </c>
      <c r="B81" s="1" t="s">
        <v>71</v>
      </c>
      <c r="C81" s="2" t="s">
        <v>251</v>
      </c>
      <c r="D81" s="3">
        <v>43913</v>
      </c>
      <c r="E81" s="2">
        <v>5</v>
      </c>
      <c r="F81" s="1" t="s">
        <v>4</v>
      </c>
      <c r="G81" s="1">
        <v>1</v>
      </c>
      <c r="H81" s="1" t="s">
        <v>373</v>
      </c>
      <c r="I81" s="1">
        <v>1</v>
      </c>
      <c r="J81" s="2" t="s">
        <v>384</v>
      </c>
      <c r="K81" s="4">
        <v>45.99</v>
      </c>
    </row>
    <row r="82" spans="1:11" x14ac:dyDescent="0.4">
      <c r="A82" s="1">
        <v>99</v>
      </c>
      <c r="B82" s="1" t="s">
        <v>72</v>
      </c>
      <c r="C82" s="2" t="s">
        <v>251</v>
      </c>
      <c r="D82" s="3">
        <v>43041</v>
      </c>
      <c r="E82" s="2">
        <v>8</v>
      </c>
      <c r="F82" s="1" t="s">
        <v>6</v>
      </c>
      <c r="G82" s="1">
        <v>2</v>
      </c>
      <c r="H82" s="1" t="s">
        <v>375</v>
      </c>
      <c r="I82" s="1">
        <v>1</v>
      </c>
      <c r="J82" s="2" t="s">
        <v>384</v>
      </c>
      <c r="K82" s="4">
        <v>79.989999999999995</v>
      </c>
    </row>
    <row r="83" spans="1:11" x14ac:dyDescent="0.4">
      <c r="A83" s="1">
        <v>101</v>
      </c>
      <c r="B83" s="1" t="s">
        <v>73</v>
      </c>
      <c r="C83" s="2" t="s">
        <v>251</v>
      </c>
      <c r="D83" s="3">
        <v>42535</v>
      </c>
      <c r="E83" s="2">
        <v>1</v>
      </c>
      <c r="F83" s="1" t="s">
        <v>0</v>
      </c>
      <c r="G83" s="1">
        <v>1</v>
      </c>
      <c r="H83" s="1" t="s">
        <v>373</v>
      </c>
      <c r="I83" s="1">
        <v>3</v>
      </c>
      <c r="J83" s="2" t="s">
        <v>386</v>
      </c>
      <c r="K83" s="4">
        <v>49.99</v>
      </c>
    </row>
    <row r="84" spans="1:11" x14ac:dyDescent="0.4">
      <c r="A84" s="1">
        <v>101</v>
      </c>
      <c r="B84" s="1" t="s">
        <v>73</v>
      </c>
      <c r="C84" s="2" t="s">
        <v>251</v>
      </c>
      <c r="D84" s="3">
        <v>42425</v>
      </c>
      <c r="E84" s="2">
        <v>8</v>
      </c>
      <c r="F84" s="1" t="s">
        <v>6</v>
      </c>
      <c r="G84" s="1">
        <v>2</v>
      </c>
      <c r="H84" s="1" t="s">
        <v>375</v>
      </c>
      <c r="I84" s="1">
        <v>4</v>
      </c>
      <c r="J84" s="2" t="s">
        <v>387</v>
      </c>
      <c r="K84" s="4">
        <v>79.989999999999995</v>
      </c>
    </row>
    <row r="85" spans="1:11" x14ac:dyDescent="0.4">
      <c r="A85" s="1">
        <v>102</v>
      </c>
      <c r="B85" s="1" t="s">
        <v>74</v>
      </c>
      <c r="C85" s="2" t="s">
        <v>251</v>
      </c>
      <c r="D85" s="3">
        <v>42728</v>
      </c>
      <c r="E85" s="2">
        <v>3</v>
      </c>
      <c r="F85" s="1" t="s">
        <v>2</v>
      </c>
      <c r="G85" s="1">
        <v>1</v>
      </c>
      <c r="H85" s="1" t="s">
        <v>373</v>
      </c>
      <c r="I85" s="1">
        <v>4</v>
      </c>
      <c r="J85" s="2" t="s">
        <v>387</v>
      </c>
      <c r="K85" s="4">
        <v>39.99</v>
      </c>
    </row>
    <row r="86" spans="1:11" x14ac:dyDescent="0.4">
      <c r="A86" s="1">
        <v>103</v>
      </c>
      <c r="B86" s="1" t="s">
        <v>75</v>
      </c>
      <c r="C86" s="2" t="s">
        <v>251</v>
      </c>
      <c r="D86" s="3">
        <v>42092</v>
      </c>
      <c r="E86" s="2">
        <v>3</v>
      </c>
      <c r="F86" s="1" t="s">
        <v>2</v>
      </c>
      <c r="G86" s="1">
        <v>2</v>
      </c>
      <c r="H86" s="1" t="s">
        <v>375</v>
      </c>
      <c r="I86" s="1">
        <v>1</v>
      </c>
      <c r="J86" s="2" t="s">
        <v>384</v>
      </c>
      <c r="K86" s="4">
        <v>39.99</v>
      </c>
    </row>
    <row r="87" spans="1:11" x14ac:dyDescent="0.4">
      <c r="A87" s="1">
        <v>103</v>
      </c>
      <c r="B87" s="1" t="s">
        <v>75</v>
      </c>
      <c r="C87" s="2" t="s">
        <v>251</v>
      </c>
      <c r="D87" s="3">
        <v>43385</v>
      </c>
      <c r="E87" s="2">
        <v>9</v>
      </c>
      <c r="F87" s="1" t="s">
        <v>7</v>
      </c>
      <c r="G87" s="1">
        <v>1</v>
      </c>
      <c r="H87" s="1" t="s">
        <v>373</v>
      </c>
      <c r="I87" s="1">
        <v>3</v>
      </c>
      <c r="J87" s="2" t="s">
        <v>386</v>
      </c>
      <c r="K87" s="4">
        <v>119</v>
      </c>
    </row>
    <row r="88" spans="1:11" x14ac:dyDescent="0.4">
      <c r="A88" s="1">
        <v>104</v>
      </c>
      <c r="B88" s="1" t="s">
        <v>76</v>
      </c>
      <c r="C88" s="2" t="s">
        <v>251</v>
      </c>
      <c r="D88" s="3">
        <v>43818</v>
      </c>
      <c r="E88" s="2">
        <v>1</v>
      </c>
      <c r="F88" s="1" t="s">
        <v>0</v>
      </c>
      <c r="G88" s="1">
        <v>1</v>
      </c>
      <c r="H88" s="1" t="s">
        <v>373</v>
      </c>
      <c r="I88" s="1">
        <v>1</v>
      </c>
      <c r="J88" s="2" t="s">
        <v>384</v>
      </c>
      <c r="K88" s="4">
        <v>49.99</v>
      </c>
    </row>
    <row r="89" spans="1:11" x14ac:dyDescent="0.4">
      <c r="A89" s="1">
        <v>104</v>
      </c>
      <c r="B89" s="1" t="s">
        <v>76</v>
      </c>
      <c r="C89" s="2" t="s">
        <v>251</v>
      </c>
      <c r="D89" s="3">
        <v>42451</v>
      </c>
      <c r="E89" s="2">
        <v>1</v>
      </c>
      <c r="F89" s="1" t="s">
        <v>0</v>
      </c>
      <c r="G89" s="1">
        <v>3</v>
      </c>
      <c r="H89" s="1" t="s">
        <v>374</v>
      </c>
      <c r="I89" s="1">
        <v>2</v>
      </c>
      <c r="J89" s="2" t="s">
        <v>385</v>
      </c>
      <c r="K89" s="4">
        <v>49.99</v>
      </c>
    </row>
    <row r="90" spans="1:11" x14ac:dyDescent="0.4">
      <c r="A90" s="1">
        <v>105</v>
      </c>
      <c r="B90" s="1" t="s">
        <v>77</v>
      </c>
      <c r="C90" s="2" t="s">
        <v>251</v>
      </c>
      <c r="D90" s="3">
        <v>43136</v>
      </c>
      <c r="E90" s="2">
        <v>7</v>
      </c>
      <c r="F90" s="1" t="s">
        <v>742</v>
      </c>
      <c r="G90" s="1">
        <v>2</v>
      </c>
      <c r="H90" s="1" t="s">
        <v>375</v>
      </c>
      <c r="I90" s="1">
        <v>3</v>
      </c>
      <c r="J90" s="2" t="s">
        <v>386</v>
      </c>
      <c r="K90" s="4">
        <v>69.989999999999995</v>
      </c>
    </row>
    <row r="91" spans="1:11" x14ac:dyDescent="0.4">
      <c r="A91" s="1">
        <v>106</v>
      </c>
      <c r="B91" s="1" t="s">
        <v>78</v>
      </c>
      <c r="C91" s="2" t="s">
        <v>251</v>
      </c>
      <c r="D91" s="3">
        <v>43352</v>
      </c>
      <c r="E91" s="2">
        <v>2</v>
      </c>
      <c r="F91" s="1" t="s">
        <v>1</v>
      </c>
      <c r="G91" s="1">
        <v>1</v>
      </c>
      <c r="H91" s="1" t="s">
        <v>373</v>
      </c>
      <c r="I91" s="1">
        <v>2</v>
      </c>
      <c r="J91" s="2" t="s">
        <v>385</v>
      </c>
      <c r="K91" s="4">
        <v>59.99</v>
      </c>
    </row>
    <row r="92" spans="1:11" x14ac:dyDescent="0.4">
      <c r="A92" s="1">
        <v>106</v>
      </c>
      <c r="B92" s="1" t="s">
        <v>78</v>
      </c>
      <c r="C92" s="2" t="s">
        <v>251</v>
      </c>
      <c r="D92" s="3">
        <v>42951</v>
      </c>
      <c r="E92" s="2">
        <v>3</v>
      </c>
      <c r="F92" s="1" t="s">
        <v>2</v>
      </c>
      <c r="G92" s="1">
        <v>1</v>
      </c>
      <c r="H92" s="1" t="s">
        <v>373</v>
      </c>
      <c r="I92" s="1">
        <v>3</v>
      </c>
      <c r="J92" s="2" t="s">
        <v>386</v>
      </c>
      <c r="K92" s="4">
        <v>39.99</v>
      </c>
    </row>
    <row r="93" spans="1:11" x14ac:dyDescent="0.4">
      <c r="A93" s="1">
        <v>106</v>
      </c>
      <c r="B93" s="1" t="s">
        <v>78</v>
      </c>
      <c r="C93" s="2" t="s">
        <v>251</v>
      </c>
      <c r="D93" s="3">
        <v>43614</v>
      </c>
      <c r="E93" s="2">
        <v>5</v>
      </c>
      <c r="F93" s="1" t="s">
        <v>4</v>
      </c>
      <c r="G93" s="1">
        <v>1</v>
      </c>
      <c r="H93" s="1" t="s">
        <v>373</v>
      </c>
      <c r="I93" s="1">
        <v>3</v>
      </c>
      <c r="J93" s="2" t="s">
        <v>386</v>
      </c>
      <c r="K93" s="4">
        <v>45.99</v>
      </c>
    </row>
    <row r="94" spans="1:11" x14ac:dyDescent="0.4">
      <c r="A94" s="1">
        <v>107</v>
      </c>
      <c r="B94" s="1" t="s">
        <v>79</v>
      </c>
      <c r="C94" s="2" t="s">
        <v>251</v>
      </c>
      <c r="D94" s="3">
        <v>44074</v>
      </c>
      <c r="E94" s="2">
        <v>2</v>
      </c>
      <c r="F94" s="1" t="s">
        <v>1</v>
      </c>
      <c r="G94" s="1">
        <v>1</v>
      </c>
      <c r="H94" s="1" t="s">
        <v>373</v>
      </c>
      <c r="I94" s="1">
        <v>2</v>
      </c>
      <c r="J94" s="2" t="s">
        <v>385</v>
      </c>
      <c r="K94" s="4">
        <v>59.99</v>
      </c>
    </row>
    <row r="95" spans="1:11" x14ac:dyDescent="0.4">
      <c r="A95" s="1">
        <v>107</v>
      </c>
      <c r="B95" s="1" t="s">
        <v>79</v>
      </c>
      <c r="C95" s="2" t="s">
        <v>251</v>
      </c>
      <c r="D95" s="3">
        <v>42098</v>
      </c>
      <c r="E95" s="2">
        <v>7</v>
      </c>
      <c r="F95" s="1" t="s">
        <v>742</v>
      </c>
      <c r="G95" s="1">
        <v>2</v>
      </c>
      <c r="H95" s="1" t="s">
        <v>375</v>
      </c>
      <c r="I95" s="1">
        <v>2</v>
      </c>
      <c r="J95" s="2" t="s">
        <v>385</v>
      </c>
      <c r="K95" s="4">
        <v>69.989999999999995</v>
      </c>
    </row>
    <row r="96" spans="1:11" x14ac:dyDescent="0.4">
      <c r="A96" s="1">
        <v>107</v>
      </c>
      <c r="B96" s="1" t="s">
        <v>79</v>
      </c>
      <c r="C96" s="2" t="s">
        <v>251</v>
      </c>
      <c r="D96" s="3">
        <v>42835</v>
      </c>
      <c r="E96" s="2">
        <v>1</v>
      </c>
      <c r="F96" s="1" t="s">
        <v>0</v>
      </c>
      <c r="G96" s="1">
        <v>2</v>
      </c>
      <c r="H96" s="1" t="s">
        <v>375</v>
      </c>
      <c r="I96" s="1">
        <v>3</v>
      </c>
      <c r="J96" s="2" t="s">
        <v>386</v>
      </c>
      <c r="K96" s="4">
        <v>49.99</v>
      </c>
    </row>
    <row r="97" spans="1:11" x14ac:dyDescent="0.4">
      <c r="A97" s="1">
        <v>107</v>
      </c>
      <c r="B97" s="1" t="s">
        <v>79</v>
      </c>
      <c r="C97" s="2" t="s">
        <v>251</v>
      </c>
      <c r="D97" s="3">
        <v>42122</v>
      </c>
      <c r="E97" s="2">
        <v>2</v>
      </c>
      <c r="F97" s="1" t="s">
        <v>1</v>
      </c>
      <c r="G97" s="1">
        <v>1</v>
      </c>
      <c r="H97" s="1" t="s">
        <v>373</v>
      </c>
      <c r="I97" s="1">
        <v>4</v>
      </c>
      <c r="J97" s="2" t="s">
        <v>387</v>
      </c>
      <c r="K97" s="4">
        <v>59.99</v>
      </c>
    </row>
    <row r="98" spans="1:11" x14ac:dyDescent="0.4">
      <c r="A98" s="1">
        <v>108</v>
      </c>
      <c r="B98" s="1" t="s">
        <v>80</v>
      </c>
      <c r="C98" s="2" t="s">
        <v>251</v>
      </c>
      <c r="D98" s="3">
        <v>43327</v>
      </c>
      <c r="E98" s="2">
        <v>6</v>
      </c>
      <c r="F98" s="1" t="s">
        <v>5</v>
      </c>
      <c r="G98" s="1">
        <v>2</v>
      </c>
      <c r="H98" s="1" t="s">
        <v>375</v>
      </c>
      <c r="I98" s="1">
        <v>4</v>
      </c>
      <c r="J98" s="2" t="s">
        <v>387</v>
      </c>
      <c r="K98" s="4">
        <v>69.989999999999995</v>
      </c>
    </row>
    <row r="99" spans="1:11" x14ac:dyDescent="0.4">
      <c r="A99" s="1">
        <v>109</v>
      </c>
      <c r="B99" s="1" t="s">
        <v>81</v>
      </c>
      <c r="C99" s="2" t="s">
        <v>251</v>
      </c>
      <c r="D99" s="3">
        <v>44156</v>
      </c>
      <c r="E99" s="2">
        <v>10</v>
      </c>
      <c r="F99" s="1" t="s">
        <v>8</v>
      </c>
      <c r="G99" s="1">
        <v>1</v>
      </c>
      <c r="H99" s="1" t="s">
        <v>373</v>
      </c>
      <c r="I99" s="1">
        <v>2</v>
      </c>
      <c r="J99" s="2" t="s">
        <v>385</v>
      </c>
      <c r="K99" s="4">
        <v>119</v>
      </c>
    </row>
    <row r="100" spans="1:11" x14ac:dyDescent="0.4">
      <c r="A100" s="1">
        <v>109</v>
      </c>
      <c r="B100" s="1" t="s">
        <v>81</v>
      </c>
      <c r="C100" s="2" t="s">
        <v>251</v>
      </c>
      <c r="D100" s="3">
        <v>43441</v>
      </c>
      <c r="E100" s="2">
        <v>7</v>
      </c>
      <c r="F100" s="1" t="s">
        <v>742</v>
      </c>
      <c r="G100" s="1">
        <v>1</v>
      </c>
      <c r="H100" s="1" t="s">
        <v>373</v>
      </c>
      <c r="I100" s="1">
        <v>2</v>
      </c>
      <c r="J100" s="2" t="s">
        <v>385</v>
      </c>
      <c r="K100" s="4">
        <v>69.989999999999995</v>
      </c>
    </row>
    <row r="101" spans="1:11" x14ac:dyDescent="0.4">
      <c r="A101" s="1">
        <v>111</v>
      </c>
      <c r="B101" s="1" t="s">
        <v>82</v>
      </c>
      <c r="C101" s="2" t="s">
        <v>251</v>
      </c>
      <c r="D101" s="3">
        <v>43425</v>
      </c>
      <c r="E101" s="2">
        <v>3</v>
      </c>
      <c r="F101" s="1" t="s">
        <v>2</v>
      </c>
      <c r="G101" s="1">
        <v>2</v>
      </c>
      <c r="H101" s="1" t="s">
        <v>375</v>
      </c>
      <c r="I101" s="1">
        <v>4</v>
      </c>
      <c r="J101" s="2" t="s">
        <v>387</v>
      </c>
      <c r="K101" s="4">
        <v>39.99</v>
      </c>
    </row>
    <row r="102" spans="1:11" x14ac:dyDescent="0.4">
      <c r="A102" s="1">
        <v>113</v>
      </c>
      <c r="B102" s="1" t="s">
        <v>83</v>
      </c>
      <c r="C102" s="2" t="s">
        <v>251</v>
      </c>
      <c r="D102" s="3">
        <v>43239</v>
      </c>
      <c r="E102" s="2">
        <v>8</v>
      </c>
      <c r="F102" s="1" t="s">
        <v>6</v>
      </c>
      <c r="G102" s="1">
        <v>1</v>
      </c>
      <c r="H102" s="1" t="s">
        <v>373</v>
      </c>
      <c r="I102" s="1">
        <v>3</v>
      </c>
      <c r="J102" s="2" t="s">
        <v>386</v>
      </c>
      <c r="K102" s="4">
        <v>79.989999999999995</v>
      </c>
    </row>
    <row r="103" spans="1:11" x14ac:dyDescent="0.4">
      <c r="A103" s="1">
        <v>115</v>
      </c>
      <c r="B103" s="1" t="s">
        <v>84</v>
      </c>
      <c r="C103" s="2" t="s">
        <v>251</v>
      </c>
      <c r="D103" s="3">
        <v>42302</v>
      </c>
      <c r="E103" s="2">
        <v>5</v>
      </c>
      <c r="F103" s="1" t="s">
        <v>4</v>
      </c>
      <c r="G103" s="1">
        <v>1</v>
      </c>
      <c r="H103" s="1" t="s">
        <v>373</v>
      </c>
      <c r="I103" s="1">
        <v>2</v>
      </c>
      <c r="J103" s="2" t="s">
        <v>385</v>
      </c>
      <c r="K103" s="4">
        <v>45.99</v>
      </c>
    </row>
    <row r="104" spans="1:11" x14ac:dyDescent="0.4">
      <c r="A104" s="1">
        <v>118</v>
      </c>
      <c r="B104" s="1" t="s">
        <v>85</v>
      </c>
      <c r="C104" s="2" t="s">
        <v>251</v>
      </c>
      <c r="D104" s="3">
        <v>42075</v>
      </c>
      <c r="E104" s="2">
        <v>10</v>
      </c>
      <c r="F104" s="1" t="s">
        <v>8</v>
      </c>
      <c r="G104" s="1">
        <v>1</v>
      </c>
      <c r="H104" s="1" t="s">
        <v>373</v>
      </c>
      <c r="I104" s="1">
        <v>4</v>
      </c>
      <c r="J104" s="2" t="s">
        <v>387</v>
      </c>
      <c r="K104" s="4">
        <v>119</v>
      </c>
    </row>
    <row r="105" spans="1:11" x14ac:dyDescent="0.4">
      <c r="A105" s="1">
        <v>118</v>
      </c>
      <c r="B105" s="1" t="s">
        <v>85</v>
      </c>
      <c r="C105" s="2" t="s">
        <v>251</v>
      </c>
      <c r="D105" s="3">
        <v>42192</v>
      </c>
      <c r="E105" s="2">
        <v>10</v>
      </c>
      <c r="F105" s="1" t="s">
        <v>8</v>
      </c>
      <c r="G105" s="1">
        <v>1</v>
      </c>
      <c r="H105" s="1" t="s">
        <v>373</v>
      </c>
      <c r="I105" s="1">
        <v>4</v>
      </c>
      <c r="J105" s="2" t="s">
        <v>387</v>
      </c>
      <c r="K105" s="4">
        <v>119</v>
      </c>
    </row>
    <row r="106" spans="1:11" x14ac:dyDescent="0.4">
      <c r="A106" s="1">
        <v>119</v>
      </c>
      <c r="B106" s="1" t="s">
        <v>86</v>
      </c>
      <c r="C106" s="2" t="s">
        <v>251</v>
      </c>
      <c r="D106" s="3">
        <v>43645</v>
      </c>
      <c r="E106" s="2">
        <v>1</v>
      </c>
      <c r="F106" s="1" t="s">
        <v>0</v>
      </c>
      <c r="G106" s="1">
        <v>2</v>
      </c>
      <c r="H106" s="1" t="s">
        <v>375</v>
      </c>
      <c r="I106" s="1">
        <v>1</v>
      </c>
      <c r="J106" s="2" t="s">
        <v>384</v>
      </c>
      <c r="K106" s="4">
        <v>49.99</v>
      </c>
    </row>
    <row r="107" spans="1:11" x14ac:dyDescent="0.4">
      <c r="A107" s="1">
        <v>122</v>
      </c>
      <c r="B107" s="1" t="s">
        <v>88</v>
      </c>
      <c r="C107" s="2" t="s">
        <v>251</v>
      </c>
      <c r="D107" s="3">
        <v>43371</v>
      </c>
      <c r="E107" s="2">
        <v>8</v>
      </c>
      <c r="F107" s="1" t="s">
        <v>6</v>
      </c>
      <c r="G107" s="1">
        <v>1</v>
      </c>
      <c r="H107" s="1" t="s">
        <v>373</v>
      </c>
      <c r="I107" s="1">
        <v>4</v>
      </c>
      <c r="J107" s="2" t="s">
        <v>387</v>
      </c>
      <c r="K107" s="4">
        <v>79.989999999999995</v>
      </c>
    </row>
    <row r="108" spans="1:11" x14ac:dyDescent="0.4">
      <c r="A108" s="1">
        <v>123</v>
      </c>
      <c r="B108" s="1" t="s">
        <v>89</v>
      </c>
      <c r="C108" s="2" t="s">
        <v>251</v>
      </c>
      <c r="D108" s="3">
        <v>42429</v>
      </c>
      <c r="E108" s="2">
        <v>6</v>
      </c>
      <c r="F108" s="1" t="s">
        <v>5</v>
      </c>
      <c r="G108" s="1">
        <v>2</v>
      </c>
      <c r="H108" s="1" t="s">
        <v>375</v>
      </c>
      <c r="I108" s="1">
        <v>2</v>
      </c>
      <c r="J108" s="2" t="s">
        <v>385</v>
      </c>
      <c r="K108" s="4">
        <v>69.989999999999995</v>
      </c>
    </row>
    <row r="109" spans="1:11" x14ac:dyDescent="0.4">
      <c r="A109" s="1">
        <v>125</v>
      </c>
      <c r="B109" s="1" t="s">
        <v>90</v>
      </c>
      <c r="C109" s="2" t="s">
        <v>251</v>
      </c>
      <c r="D109" s="3">
        <v>42011</v>
      </c>
      <c r="E109" s="2">
        <v>3</v>
      </c>
      <c r="F109" s="1" t="s">
        <v>2</v>
      </c>
      <c r="G109" s="1">
        <v>1</v>
      </c>
      <c r="H109" s="1" t="s">
        <v>373</v>
      </c>
      <c r="I109" s="1">
        <v>2</v>
      </c>
      <c r="J109" s="2" t="s">
        <v>385</v>
      </c>
      <c r="K109" s="4">
        <v>39.99</v>
      </c>
    </row>
    <row r="110" spans="1:11" x14ac:dyDescent="0.4">
      <c r="A110" s="1">
        <v>125</v>
      </c>
      <c r="B110" s="1" t="s">
        <v>90</v>
      </c>
      <c r="C110" s="2" t="s">
        <v>251</v>
      </c>
      <c r="D110" s="3">
        <v>44098</v>
      </c>
      <c r="E110" s="2">
        <v>8</v>
      </c>
      <c r="F110" s="1" t="s">
        <v>6</v>
      </c>
      <c r="G110" s="1">
        <v>1</v>
      </c>
      <c r="H110" s="1" t="s">
        <v>373</v>
      </c>
      <c r="I110" s="1">
        <v>2</v>
      </c>
      <c r="J110" s="2" t="s">
        <v>385</v>
      </c>
      <c r="K110" s="4">
        <v>79.989999999999995</v>
      </c>
    </row>
    <row r="111" spans="1:11" x14ac:dyDescent="0.4">
      <c r="A111" s="1">
        <v>126</v>
      </c>
      <c r="B111" s="1" t="s">
        <v>91</v>
      </c>
      <c r="C111" s="2" t="s">
        <v>251</v>
      </c>
      <c r="D111" s="3">
        <v>43814</v>
      </c>
      <c r="E111" s="2">
        <v>7</v>
      </c>
      <c r="F111" s="1" t="s">
        <v>742</v>
      </c>
      <c r="G111" s="1">
        <v>2</v>
      </c>
      <c r="H111" s="1" t="s">
        <v>375</v>
      </c>
      <c r="I111" s="1">
        <v>2</v>
      </c>
      <c r="J111" s="2" t="s">
        <v>385</v>
      </c>
      <c r="K111" s="4">
        <v>69.989999999999995</v>
      </c>
    </row>
    <row r="112" spans="1:11" x14ac:dyDescent="0.4">
      <c r="A112" s="1">
        <v>127</v>
      </c>
      <c r="B112" s="1" t="s">
        <v>92</v>
      </c>
      <c r="C112" s="2" t="s">
        <v>251</v>
      </c>
      <c r="D112" s="3">
        <v>43024</v>
      </c>
      <c r="E112" s="2">
        <v>4</v>
      </c>
      <c r="F112" s="1" t="s">
        <v>3</v>
      </c>
      <c r="G112" s="1">
        <v>3</v>
      </c>
      <c r="H112" s="1" t="s">
        <v>374</v>
      </c>
      <c r="I112" s="1">
        <v>4</v>
      </c>
      <c r="J112" s="2" t="s">
        <v>387</v>
      </c>
      <c r="K112" s="4">
        <v>45.99</v>
      </c>
    </row>
    <row r="113" spans="1:11" x14ac:dyDescent="0.4">
      <c r="A113" s="1">
        <v>131</v>
      </c>
      <c r="B113" s="1" t="s">
        <v>93</v>
      </c>
      <c r="C113" s="2" t="s">
        <v>251</v>
      </c>
      <c r="D113" s="3">
        <v>43208</v>
      </c>
      <c r="E113" s="2">
        <v>3</v>
      </c>
      <c r="F113" s="1" t="s">
        <v>2</v>
      </c>
      <c r="G113" s="1">
        <v>1</v>
      </c>
      <c r="H113" s="1" t="s">
        <v>373</v>
      </c>
      <c r="I113" s="1">
        <v>3</v>
      </c>
      <c r="J113" s="2" t="s">
        <v>386</v>
      </c>
      <c r="K113" s="4">
        <v>39.99</v>
      </c>
    </row>
    <row r="114" spans="1:11" x14ac:dyDescent="0.4">
      <c r="A114" s="1">
        <v>132</v>
      </c>
      <c r="B114" s="1" t="s">
        <v>94</v>
      </c>
      <c r="C114" s="2" t="s">
        <v>251</v>
      </c>
      <c r="D114" s="3">
        <v>43913</v>
      </c>
      <c r="E114" s="2">
        <v>5</v>
      </c>
      <c r="F114" s="1" t="s">
        <v>4</v>
      </c>
      <c r="G114" s="1">
        <v>1</v>
      </c>
      <c r="H114" s="1" t="s">
        <v>373</v>
      </c>
      <c r="I114" s="1">
        <v>4</v>
      </c>
      <c r="J114" s="2" t="s">
        <v>387</v>
      </c>
      <c r="K114" s="4">
        <v>45.99</v>
      </c>
    </row>
    <row r="115" spans="1:11" x14ac:dyDescent="0.4">
      <c r="A115" s="1">
        <v>133</v>
      </c>
      <c r="B115" s="1" t="s">
        <v>95</v>
      </c>
      <c r="C115" s="2" t="s">
        <v>251</v>
      </c>
      <c r="D115" s="3">
        <v>42438</v>
      </c>
      <c r="E115" s="2">
        <v>6</v>
      </c>
      <c r="F115" s="1" t="s">
        <v>5</v>
      </c>
      <c r="G115" s="1">
        <v>2</v>
      </c>
      <c r="H115" s="1" t="s">
        <v>375</v>
      </c>
      <c r="I115" s="1">
        <v>1</v>
      </c>
      <c r="J115" s="2" t="s">
        <v>384</v>
      </c>
      <c r="K115" s="4">
        <v>69.989999999999995</v>
      </c>
    </row>
    <row r="116" spans="1:11" x14ac:dyDescent="0.4">
      <c r="A116" s="1">
        <v>134</v>
      </c>
      <c r="B116" s="1" t="s">
        <v>96</v>
      </c>
      <c r="C116" s="2" t="s">
        <v>251</v>
      </c>
      <c r="D116" s="3">
        <v>43980</v>
      </c>
      <c r="E116" s="2">
        <v>2</v>
      </c>
      <c r="F116" s="1" t="s">
        <v>1</v>
      </c>
      <c r="G116" s="1">
        <v>1</v>
      </c>
      <c r="H116" s="1" t="s">
        <v>373</v>
      </c>
      <c r="I116" s="1">
        <v>1</v>
      </c>
      <c r="J116" s="2" t="s">
        <v>384</v>
      </c>
      <c r="K116" s="4">
        <v>59.99</v>
      </c>
    </row>
    <row r="117" spans="1:11" x14ac:dyDescent="0.4">
      <c r="A117" s="1">
        <v>134</v>
      </c>
      <c r="B117" s="1" t="s">
        <v>96</v>
      </c>
      <c r="C117" s="2" t="s">
        <v>251</v>
      </c>
      <c r="D117" s="3">
        <v>43007</v>
      </c>
      <c r="E117" s="2">
        <v>6</v>
      </c>
      <c r="F117" s="1" t="s">
        <v>5</v>
      </c>
      <c r="G117" s="1">
        <v>1</v>
      </c>
      <c r="H117" s="1" t="s">
        <v>373</v>
      </c>
      <c r="I117" s="1">
        <v>3</v>
      </c>
      <c r="J117" s="2" t="s">
        <v>386</v>
      </c>
      <c r="K117" s="4">
        <v>69.989999999999995</v>
      </c>
    </row>
    <row r="118" spans="1:11" x14ac:dyDescent="0.4">
      <c r="A118" s="1">
        <v>135</v>
      </c>
      <c r="B118" s="1" t="s">
        <v>97</v>
      </c>
      <c r="C118" s="2" t="s">
        <v>251</v>
      </c>
      <c r="D118" s="3">
        <v>42744</v>
      </c>
      <c r="E118" s="2">
        <v>5</v>
      </c>
      <c r="F118" s="1" t="s">
        <v>4</v>
      </c>
      <c r="G118" s="1">
        <v>2</v>
      </c>
      <c r="H118" s="1" t="s">
        <v>375</v>
      </c>
      <c r="I118" s="1">
        <v>1</v>
      </c>
      <c r="J118" s="2" t="s">
        <v>384</v>
      </c>
      <c r="K118" s="4">
        <v>45.99</v>
      </c>
    </row>
    <row r="119" spans="1:11" x14ac:dyDescent="0.4">
      <c r="A119" s="1">
        <v>135</v>
      </c>
      <c r="B119" s="1" t="s">
        <v>97</v>
      </c>
      <c r="C119" s="2" t="s">
        <v>251</v>
      </c>
      <c r="D119" s="3">
        <v>43494</v>
      </c>
      <c r="E119" s="2">
        <v>4</v>
      </c>
      <c r="F119" s="1" t="s">
        <v>3</v>
      </c>
      <c r="G119" s="1">
        <v>2</v>
      </c>
      <c r="H119" s="1" t="s">
        <v>375</v>
      </c>
      <c r="I119" s="1">
        <v>2</v>
      </c>
      <c r="J119" s="2" t="s">
        <v>385</v>
      </c>
      <c r="K119" s="4">
        <v>45.99</v>
      </c>
    </row>
    <row r="120" spans="1:11" x14ac:dyDescent="0.4">
      <c r="A120" s="1">
        <v>135</v>
      </c>
      <c r="B120" s="1" t="s">
        <v>97</v>
      </c>
      <c r="C120" s="2" t="s">
        <v>251</v>
      </c>
      <c r="D120" s="3">
        <v>42115</v>
      </c>
      <c r="E120" s="2">
        <v>7</v>
      </c>
      <c r="F120" s="1" t="s">
        <v>742</v>
      </c>
      <c r="G120" s="1">
        <v>2</v>
      </c>
      <c r="H120" s="1" t="s">
        <v>375</v>
      </c>
      <c r="I120" s="1">
        <v>2</v>
      </c>
      <c r="J120" s="2" t="s">
        <v>385</v>
      </c>
      <c r="K120" s="4">
        <v>69.989999999999995</v>
      </c>
    </row>
    <row r="121" spans="1:11" x14ac:dyDescent="0.4">
      <c r="A121" s="1">
        <v>136</v>
      </c>
      <c r="B121" s="1" t="s">
        <v>98</v>
      </c>
      <c r="C121" s="2" t="s">
        <v>251</v>
      </c>
      <c r="D121" s="3">
        <v>43117</v>
      </c>
      <c r="E121" s="2">
        <v>2</v>
      </c>
      <c r="F121" s="1" t="s">
        <v>1</v>
      </c>
      <c r="G121" s="1">
        <v>1</v>
      </c>
      <c r="H121" s="1" t="s">
        <v>373</v>
      </c>
      <c r="I121" s="1">
        <v>3</v>
      </c>
      <c r="J121" s="2" t="s">
        <v>386</v>
      </c>
      <c r="K121" s="4">
        <v>59.99</v>
      </c>
    </row>
    <row r="122" spans="1:11" x14ac:dyDescent="0.4">
      <c r="A122" s="1">
        <v>141</v>
      </c>
      <c r="B122" s="1" t="s">
        <v>99</v>
      </c>
      <c r="C122" s="2" t="s">
        <v>251</v>
      </c>
      <c r="D122" s="3">
        <v>43492</v>
      </c>
      <c r="E122" s="2">
        <v>7</v>
      </c>
      <c r="F122" s="1" t="s">
        <v>742</v>
      </c>
      <c r="G122" s="1">
        <v>1</v>
      </c>
      <c r="H122" s="1" t="s">
        <v>373</v>
      </c>
      <c r="I122" s="1">
        <v>1</v>
      </c>
      <c r="J122" s="2" t="s">
        <v>384</v>
      </c>
      <c r="K122" s="4">
        <v>69.989999999999995</v>
      </c>
    </row>
    <row r="123" spans="1:11" x14ac:dyDescent="0.4">
      <c r="A123" s="1">
        <v>141</v>
      </c>
      <c r="B123" s="1" t="s">
        <v>99</v>
      </c>
      <c r="C123" s="2" t="s">
        <v>251</v>
      </c>
      <c r="D123" s="3">
        <v>42654</v>
      </c>
      <c r="E123" s="2">
        <v>10</v>
      </c>
      <c r="F123" s="1" t="s">
        <v>8</v>
      </c>
      <c r="G123" s="1">
        <v>1</v>
      </c>
      <c r="H123" s="1" t="s">
        <v>373</v>
      </c>
      <c r="I123" s="1">
        <v>3</v>
      </c>
      <c r="J123" s="2" t="s">
        <v>386</v>
      </c>
      <c r="K123" s="4">
        <v>119</v>
      </c>
    </row>
    <row r="124" spans="1:11" x14ac:dyDescent="0.4">
      <c r="A124" s="1">
        <v>141</v>
      </c>
      <c r="B124" s="1" t="s">
        <v>99</v>
      </c>
      <c r="C124" s="2" t="s">
        <v>251</v>
      </c>
      <c r="D124" s="3">
        <v>43071</v>
      </c>
      <c r="E124" s="2">
        <v>2</v>
      </c>
      <c r="F124" s="1" t="s">
        <v>1</v>
      </c>
      <c r="G124" s="1">
        <v>2</v>
      </c>
      <c r="H124" s="1" t="s">
        <v>375</v>
      </c>
      <c r="I124" s="1">
        <v>4</v>
      </c>
      <c r="J124" s="2" t="s">
        <v>387</v>
      </c>
      <c r="K124" s="4">
        <v>59.99</v>
      </c>
    </row>
    <row r="125" spans="1:11" x14ac:dyDescent="0.4">
      <c r="A125" s="1">
        <v>142</v>
      </c>
      <c r="B125" s="1" t="s">
        <v>100</v>
      </c>
      <c r="C125" s="2" t="s">
        <v>251</v>
      </c>
      <c r="D125" s="3">
        <v>42046</v>
      </c>
      <c r="E125" s="2">
        <v>8</v>
      </c>
      <c r="F125" s="1" t="s">
        <v>6</v>
      </c>
      <c r="G125" s="1">
        <v>1</v>
      </c>
      <c r="H125" s="1" t="s">
        <v>373</v>
      </c>
      <c r="I125" s="1">
        <v>2</v>
      </c>
      <c r="J125" s="2" t="s">
        <v>385</v>
      </c>
      <c r="K125" s="4">
        <v>79.989999999999995</v>
      </c>
    </row>
    <row r="126" spans="1:11" x14ac:dyDescent="0.4">
      <c r="A126" s="1">
        <v>142</v>
      </c>
      <c r="B126" s="1" t="s">
        <v>100</v>
      </c>
      <c r="C126" s="2" t="s">
        <v>251</v>
      </c>
      <c r="D126" s="3">
        <v>42066</v>
      </c>
      <c r="E126" s="2">
        <v>9</v>
      </c>
      <c r="F126" s="1" t="s">
        <v>7</v>
      </c>
      <c r="G126" s="1">
        <v>1</v>
      </c>
      <c r="H126" s="1" t="s">
        <v>373</v>
      </c>
      <c r="I126" s="1">
        <v>4</v>
      </c>
      <c r="J126" s="2" t="s">
        <v>387</v>
      </c>
      <c r="K126" s="4">
        <v>119</v>
      </c>
    </row>
    <row r="127" spans="1:11" x14ac:dyDescent="0.4">
      <c r="A127" s="1">
        <v>142</v>
      </c>
      <c r="B127" s="1" t="s">
        <v>100</v>
      </c>
      <c r="C127" s="2" t="s">
        <v>251</v>
      </c>
      <c r="D127" s="3">
        <v>43798</v>
      </c>
      <c r="E127" s="2">
        <v>7</v>
      </c>
      <c r="F127" s="1" t="s">
        <v>742</v>
      </c>
      <c r="G127" s="1">
        <v>1</v>
      </c>
      <c r="H127" s="1" t="s">
        <v>373</v>
      </c>
      <c r="I127" s="1">
        <v>4</v>
      </c>
      <c r="J127" s="2" t="s">
        <v>387</v>
      </c>
      <c r="K127" s="4">
        <v>69.989999999999995</v>
      </c>
    </row>
    <row r="128" spans="1:11" x14ac:dyDescent="0.4">
      <c r="A128" s="1">
        <v>143</v>
      </c>
      <c r="B128" s="1" t="s">
        <v>101</v>
      </c>
      <c r="C128" s="2" t="s">
        <v>251</v>
      </c>
      <c r="D128" s="3">
        <v>42557</v>
      </c>
      <c r="E128" s="2">
        <v>10</v>
      </c>
      <c r="F128" s="1" t="s">
        <v>8</v>
      </c>
      <c r="G128" s="1">
        <v>2</v>
      </c>
      <c r="H128" s="1" t="s">
        <v>375</v>
      </c>
      <c r="I128" s="1">
        <v>1</v>
      </c>
      <c r="J128" s="2" t="s">
        <v>384</v>
      </c>
      <c r="K128" s="4">
        <v>119</v>
      </c>
    </row>
    <row r="129" spans="1:11" x14ac:dyDescent="0.4">
      <c r="A129" s="1">
        <v>143</v>
      </c>
      <c r="B129" s="1" t="s">
        <v>101</v>
      </c>
      <c r="C129" s="2" t="s">
        <v>251</v>
      </c>
      <c r="D129" s="3">
        <v>43459</v>
      </c>
      <c r="E129" s="2">
        <v>9</v>
      </c>
      <c r="F129" s="1" t="s">
        <v>7</v>
      </c>
      <c r="G129" s="1">
        <v>1</v>
      </c>
      <c r="H129" s="1" t="s">
        <v>373</v>
      </c>
      <c r="I129" s="1">
        <v>1</v>
      </c>
      <c r="J129" s="2" t="s">
        <v>384</v>
      </c>
      <c r="K129" s="4">
        <v>119</v>
      </c>
    </row>
    <row r="130" spans="1:11" x14ac:dyDescent="0.4">
      <c r="A130" s="1">
        <v>145</v>
      </c>
      <c r="B130" s="1" t="s">
        <v>102</v>
      </c>
      <c r="C130" s="2" t="s">
        <v>251</v>
      </c>
      <c r="D130" s="3">
        <v>43913</v>
      </c>
      <c r="E130" s="2">
        <v>6</v>
      </c>
      <c r="F130" s="1" t="s">
        <v>5</v>
      </c>
      <c r="G130" s="1">
        <v>3</v>
      </c>
      <c r="H130" s="1" t="s">
        <v>374</v>
      </c>
      <c r="I130" s="1">
        <v>1</v>
      </c>
      <c r="J130" s="2" t="s">
        <v>384</v>
      </c>
      <c r="K130" s="4">
        <v>69.989999999999995</v>
      </c>
    </row>
    <row r="131" spans="1:11" x14ac:dyDescent="0.4">
      <c r="A131" s="1">
        <v>145</v>
      </c>
      <c r="B131" s="1" t="s">
        <v>102</v>
      </c>
      <c r="C131" s="2" t="s">
        <v>251</v>
      </c>
      <c r="D131" s="3">
        <v>42893</v>
      </c>
      <c r="E131" s="2">
        <v>2</v>
      </c>
      <c r="F131" s="1" t="s">
        <v>1</v>
      </c>
      <c r="G131" s="1">
        <v>1</v>
      </c>
      <c r="H131" s="1" t="s">
        <v>373</v>
      </c>
      <c r="I131" s="1">
        <v>3</v>
      </c>
      <c r="J131" s="2" t="s">
        <v>386</v>
      </c>
      <c r="K131" s="4">
        <v>59.99</v>
      </c>
    </row>
    <row r="132" spans="1:11" x14ac:dyDescent="0.4">
      <c r="A132" s="1">
        <v>145</v>
      </c>
      <c r="B132" s="1" t="s">
        <v>102</v>
      </c>
      <c r="C132" s="2" t="s">
        <v>251</v>
      </c>
      <c r="D132" s="3">
        <v>42365</v>
      </c>
      <c r="E132" s="2">
        <v>8</v>
      </c>
      <c r="F132" s="1" t="s">
        <v>6</v>
      </c>
      <c r="G132" s="1">
        <v>1</v>
      </c>
      <c r="H132" s="1" t="s">
        <v>373</v>
      </c>
      <c r="I132" s="1">
        <v>4</v>
      </c>
      <c r="J132" s="2" t="s">
        <v>387</v>
      </c>
      <c r="K132" s="4">
        <v>79.989999999999995</v>
      </c>
    </row>
    <row r="133" spans="1:11" x14ac:dyDescent="0.4">
      <c r="A133" s="1">
        <v>146</v>
      </c>
      <c r="B133" s="1" t="s">
        <v>103</v>
      </c>
      <c r="C133" s="2" t="s">
        <v>251</v>
      </c>
      <c r="D133" s="3">
        <v>43117</v>
      </c>
      <c r="E133" s="2">
        <v>4</v>
      </c>
      <c r="F133" s="1" t="s">
        <v>3</v>
      </c>
      <c r="G133" s="1">
        <v>1</v>
      </c>
      <c r="H133" s="1" t="s">
        <v>373</v>
      </c>
      <c r="I133" s="1">
        <v>3</v>
      </c>
      <c r="J133" s="2" t="s">
        <v>386</v>
      </c>
      <c r="K133" s="4">
        <v>45.99</v>
      </c>
    </row>
    <row r="134" spans="1:11" x14ac:dyDescent="0.4">
      <c r="A134" s="1">
        <v>147</v>
      </c>
      <c r="B134" s="1" t="s">
        <v>104</v>
      </c>
      <c r="C134" s="2" t="s">
        <v>251</v>
      </c>
      <c r="D134" s="3">
        <v>43964</v>
      </c>
      <c r="E134" s="2">
        <v>9</v>
      </c>
      <c r="F134" s="1" t="s">
        <v>7</v>
      </c>
      <c r="G134" s="1">
        <v>1</v>
      </c>
      <c r="H134" s="1" t="s">
        <v>373</v>
      </c>
      <c r="I134" s="1">
        <v>3</v>
      </c>
      <c r="J134" s="2" t="s">
        <v>386</v>
      </c>
      <c r="K134" s="4">
        <v>119</v>
      </c>
    </row>
    <row r="135" spans="1:11" x14ac:dyDescent="0.4">
      <c r="A135" s="1">
        <v>148</v>
      </c>
      <c r="B135" s="1" t="s">
        <v>105</v>
      </c>
      <c r="C135" s="2" t="s">
        <v>251</v>
      </c>
      <c r="D135" s="3">
        <v>43939</v>
      </c>
      <c r="E135" s="2">
        <v>1</v>
      </c>
      <c r="F135" s="1" t="s">
        <v>0</v>
      </c>
      <c r="G135" s="1">
        <v>1</v>
      </c>
      <c r="H135" s="1" t="s">
        <v>373</v>
      </c>
      <c r="I135" s="1">
        <v>3</v>
      </c>
      <c r="J135" s="2" t="s">
        <v>386</v>
      </c>
      <c r="K135" s="4">
        <v>49.99</v>
      </c>
    </row>
    <row r="136" spans="1:11" x14ac:dyDescent="0.4">
      <c r="A136" s="1">
        <v>149</v>
      </c>
      <c r="B136" s="1" t="s">
        <v>106</v>
      </c>
      <c r="C136" s="2" t="s">
        <v>251</v>
      </c>
      <c r="D136" s="3">
        <v>43340</v>
      </c>
      <c r="E136" s="2">
        <v>4</v>
      </c>
      <c r="F136" s="1" t="s">
        <v>3</v>
      </c>
      <c r="G136" s="1">
        <v>2</v>
      </c>
      <c r="H136" s="1" t="s">
        <v>375</v>
      </c>
      <c r="I136" s="1">
        <v>3</v>
      </c>
      <c r="J136" s="2" t="s">
        <v>386</v>
      </c>
      <c r="K136" s="4">
        <v>45.99</v>
      </c>
    </row>
    <row r="137" spans="1:11" x14ac:dyDescent="0.4">
      <c r="A137" s="1">
        <v>150</v>
      </c>
      <c r="B137" s="1" t="s">
        <v>107</v>
      </c>
      <c r="C137" s="2" t="s">
        <v>251</v>
      </c>
      <c r="D137" s="3">
        <v>42690</v>
      </c>
      <c r="E137" s="2">
        <v>7</v>
      </c>
      <c r="F137" s="1" t="s">
        <v>742</v>
      </c>
      <c r="G137" s="1">
        <v>1</v>
      </c>
      <c r="H137" s="1" t="s">
        <v>373</v>
      </c>
      <c r="I137" s="1">
        <v>2</v>
      </c>
      <c r="J137" s="2" t="s">
        <v>385</v>
      </c>
      <c r="K137" s="4">
        <v>69.989999999999995</v>
      </c>
    </row>
    <row r="138" spans="1:11" x14ac:dyDescent="0.4">
      <c r="A138" s="1">
        <v>150</v>
      </c>
      <c r="B138" s="1" t="s">
        <v>107</v>
      </c>
      <c r="C138" s="2" t="s">
        <v>251</v>
      </c>
      <c r="D138" s="3">
        <v>43244</v>
      </c>
      <c r="E138" s="2">
        <v>5</v>
      </c>
      <c r="F138" s="1" t="s">
        <v>4</v>
      </c>
      <c r="G138" s="1">
        <v>2</v>
      </c>
      <c r="H138" s="1" t="s">
        <v>375</v>
      </c>
      <c r="I138" s="1">
        <v>3</v>
      </c>
      <c r="J138" s="2" t="s">
        <v>386</v>
      </c>
      <c r="K138" s="4">
        <v>45.99</v>
      </c>
    </row>
    <row r="139" spans="1:11" x14ac:dyDescent="0.4">
      <c r="A139" s="1">
        <v>152</v>
      </c>
      <c r="B139" s="1" t="s">
        <v>108</v>
      </c>
      <c r="C139" s="2" t="s">
        <v>251</v>
      </c>
      <c r="D139" s="3">
        <v>42208</v>
      </c>
      <c r="E139" s="2">
        <v>1</v>
      </c>
      <c r="F139" s="1" t="s">
        <v>0</v>
      </c>
      <c r="G139" s="1">
        <v>2</v>
      </c>
      <c r="H139" s="1" t="s">
        <v>375</v>
      </c>
      <c r="I139" s="1">
        <v>2</v>
      </c>
      <c r="J139" s="2" t="s">
        <v>385</v>
      </c>
      <c r="K139" s="4">
        <v>49.99</v>
      </c>
    </row>
    <row r="140" spans="1:11" x14ac:dyDescent="0.4">
      <c r="A140" s="1">
        <v>153</v>
      </c>
      <c r="B140" s="1" t="s">
        <v>109</v>
      </c>
      <c r="C140" s="2" t="s">
        <v>251</v>
      </c>
      <c r="D140" s="3">
        <v>42270</v>
      </c>
      <c r="E140" s="2">
        <v>2</v>
      </c>
      <c r="F140" s="1" t="s">
        <v>1</v>
      </c>
      <c r="G140" s="1">
        <v>1</v>
      </c>
      <c r="H140" s="1" t="s">
        <v>373</v>
      </c>
      <c r="I140" s="1">
        <v>4</v>
      </c>
      <c r="J140" s="2" t="s">
        <v>387</v>
      </c>
      <c r="K140" s="4">
        <v>59.99</v>
      </c>
    </row>
    <row r="141" spans="1:11" x14ac:dyDescent="0.4">
      <c r="A141" s="1">
        <v>154</v>
      </c>
      <c r="B141" s="1" t="s">
        <v>110</v>
      </c>
      <c r="C141" s="2" t="s">
        <v>251</v>
      </c>
      <c r="D141" s="3">
        <v>43566</v>
      </c>
      <c r="E141" s="2">
        <v>7</v>
      </c>
      <c r="F141" s="1" t="s">
        <v>742</v>
      </c>
      <c r="G141" s="1">
        <v>2</v>
      </c>
      <c r="H141" s="1" t="s">
        <v>375</v>
      </c>
      <c r="I141" s="1">
        <v>1</v>
      </c>
      <c r="J141" s="2" t="s">
        <v>384</v>
      </c>
      <c r="K141" s="4">
        <v>69.989999999999995</v>
      </c>
    </row>
    <row r="142" spans="1:11" x14ac:dyDescent="0.4">
      <c r="A142" s="1">
        <v>154</v>
      </c>
      <c r="B142" s="1" t="s">
        <v>110</v>
      </c>
      <c r="C142" s="2" t="s">
        <v>251</v>
      </c>
      <c r="D142" s="3">
        <v>43602</v>
      </c>
      <c r="E142" s="2">
        <v>2</v>
      </c>
      <c r="F142" s="1" t="s">
        <v>1</v>
      </c>
      <c r="G142" s="1">
        <v>2</v>
      </c>
      <c r="H142" s="1" t="s">
        <v>375</v>
      </c>
      <c r="I142" s="1">
        <v>4</v>
      </c>
      <c r="J142" s="2" t="s">
        <v>387</v>
      </c>
      <c r="K142" s="4">
        <v>59.99</v>
      </c>
    </row>
    <row r="143" spans="1:11" x14ac:dyDescent="0.4">
      <c r="A143" s="1">
        <v>155</v>
      </c>
      <c r="B143" s="1" t="s">
        <v>111</v>
      </c>
      <c r="C143" s="2" t="s">
        <v>251</v>
      </c>
      <c r="D143" s="3">
        <v>43288</v>
      </c>
      <c r="E143" s="2">
        <v>7</v>
      </c>
      <c r="F143" s="1" t="s">
        <v>742</v>
      </c>
      <c r="G143" s="1">
        <v>2</v>
      </c>
      <c r="H143" s="1" t="s">
        <v>375</v>
      </c>
      <c r="I143" s="1">
        <v>1</v>
      </c>
      <c r="J143" s="2" t="s">
        <v>384</v>
      </c>
      <c r="K143" s="4">
        <v>69.989999999999995</v>
      </c>
    </row>
    <row r="144" spans="1:11" x14ac:dyDescent="0.4">
      <c r="A144" s="1">
        <v>155</v>
      </c>
      <c r="B144" s="1" t="s">
        <v>111</v>
      </c>
      <c r="C144" s="2" t="s">
        <v>251</v>
      </c>
      <c r="D144" s="3">
        <v>42902</v>
      </c>
      <c r="E144" s="2">
        <v>4</v>
      </c>
      <c r="F144" s="1" t="s">
        <v>3</v>
      </c>
      <c r="G144" s="1">
        <v>1</v>
      </c>
      <c r="H144" s="1" t="s">
        <v>373</v>
      </c>
      <c r="I144" s="1">
        <v>4</v>
      </c>
      <c r="J144" s="2" t="s">
        <v>387</v>
      </c>
      <c r="K144" s="4">
        <v>45.99</v>
      </c>
    </row>
    <row r="145" spans="1:11" x14ac:dyDescent="0.4">
      <c r="A145" s="1">
        <v>156</v>
      </c>
      <c r="B145" s="1" t="s">
        <v>112</v>
      </c>
      <c r="C145" s="2" t="s">
        <v>251</v>
      </c>
      <c r="D145" s="3">
        <v>43433</v>
      </c>
      <c r="E145" s="2">
        <v>1</v>
      </c>
      <c r="F145" s="1" t="s">
        <v>0</v>
      </c>
      <c r="G145" s="1">
        <v>3</v>
      </c>
      <c r="H145" s="1" t="s">
        <v>374</v>
      </c>
      <c r="I145" s="1">
        <v>2</v>
      </c>
      <c r="J145" s="2" t="s">
        <v>385</v>
      </c>
      <c r="K145" s="4">
        <v>49.99</v>
      </c>
    </row>
    <row r="146" spans="1:11" x14ac:dyDescent="0.4">
      <c r="A146" s="1">
        <v>157</v>
      </c>
      <c r="B146" s="1" t="s">
        <v>113</v>
      </c>
      <c r="C146" s="2" t="s">
        <v>251</v>
      </c>
      <c r="D146" s="3">
        <v>43146</v>
      </c>
      <c r="E146" s="2">
        <v>1</v>
      </c>
      <c r="F146" s="1" t="s">
        <v>0</v>
      </c>
      <c r="G146" s="1">
        <v>2</v>
      </c>
      <c r="H146" s="1" t="s">
        <v>375</v>
      </c>
      <c r="I146" s="1">
        <v>1</v>
      </c>
      <c r="J146" s="2" t="s">
        <v>384</v>
      </c>
      <c r="K146" s="4">
        <v>49.99</v>
      </c>
    </row>
    <row r="147" spans="1:11" x14ac:dyDescent="0.4">
      <c r="A147" s="1">
        <v>157</v>
      </c>
      <c r="B147" s="1" t="s">
        <v>113</v>
      </c>
      <c r="C147" s="2" t="s">
        <v>251</v>
      </c>
      <c r="D147" s="3">
        <v>43966</v>
      </c>
      <c r="E147" s="2">
        <v>7</v>
      </c>
      <c r="F147" s="1" t="s">
        <v>742</v>
      </c>
      <c r="G147" s="1">
        <v>1</v>
      </c>
      <c r="H147" s="1" t="s">
        <v>373</v>
      </c>
      <c r="I147" s="1">
        <v>1</v>
      </c>
      <c r="J147" s="2" t="s">
        <v>384</v>
      </c>
      <c r="K147" s="4">
        <v>69.989999999999995</v>
      </c>
    </row>
    <row r="148" spans="1:11" x14ac:dyDescent="0.4">
      <c r="A148" s="1">
        <v>159</v>
      </c>
      <c r="B148" s="1" t="s">
        <v>114</v>
      </c>
      <c r="C148" s="2" t="s">
        <v>251</v>
      </c>
      <c r="D148" s="3">
        <v>42397</v>
      </c>
      <c r="E148" s="2">
        <v>10</v>
      </c>
      <c r="F148" s="1" t="s">
        <v>8</v>
      </c>
      <c r="G148" s="1">
        <v>1</v>
      </c>
      <c r="H148" s="1" t="s">
        <v>373</v>
      </c>
      <c r="I148" s="1">
        <v>1</v>
      </c>
      <c r="J148" s="2" t="s">
        <v>384</v>
      </c>
      <c r="K148" s="4">
        <v>119</v>
      </c>
    </row>
    <row r="149" spans="1:11" x14ac:dyDescent="0.4">
      <c r="A149" s="1">
        <v>160</v>
      </c>
      <c r="B149" s="1" t="s">
        <v>115</v>
      </c>
      <c r="C149" s="2" t="s">
        <v>251</v>
      </c>
      <c r="D149" s="3">
        <v>42618</v>
      </c>
      <c r="E149" s="2">
        <v>8</v>
      </c>
      <c r="F149" s="1" t="s">
        <v>6</v>
      </c>
      <c r="G149" s="1">
        <v>2</v>
      </c>
      <c r="H149" s="1" t="s">
        <v>375</v>
      </c>
      <c r="I149" s="1">
        <v>1</v>
      </c>
      <c r="J149" s="2" t="s">
        <v>384</v>
      </c>
      <c r="K149" s="4">
        <v>79.989999999999995</v>
      </c>
    </row>
    <row r="150" spans="1:11" x14ac:dyDescent="0.4">
      <c r="A150" s="1">
        <v>160</v>
      </c>
      <c r="B150" s="1" t="s">
        <v>115</v>
      </c>
      <c r="C150" s="2" t="s">
        <v>251</v>
      </c>
      <c r="D150" s="3">
        <v>42478</v>
      </c>
      <c r="E150" s="2">
        <v>8</v>
      </c>
      <c r="F150" s="1" t="s">
        <v>6</v>
      </c>
      <c r="G150" s="1">
        <v>2</v>
      </c>
      <c r="H150" s="1" t="s">
        <v>375</v>
      </c>
      <c r="I150" s="1">
        <v>4</v>
      </c>
      <c r="J150" s="2" t="s">
        <v>387</v>
      </c>
      <c r="K150" s="4">
        <v>79.989999999999995</v>
      </c>
    </row>
    <row r="151" spans="1:11" x14ac:dyDescent="0.4">
      <c r="A151" s="1">
        <v>161</v>
      </c>
      <c r="B151" s="1" t="s">
        <v>116</v>
      </c>
      <c r="C151" s="2" t="s">
        <v>251</v>
      </c>
      <c r="D151" s="3">
        <v>42342</v>
      </c>
      <c r="E151" s="2">
        <v>6</v>
      </c>
      <c r="F151" s="1" t="s">
        <v>5</v>
      </c>
      <c r="G151" s="1">
        <v>1</v>
      </c>
      <c r="H151" s="1" t="s">
        <v>373</v>
      </c>
      <c r="I151" s="1">
        <v>3</v>
      </c>
      <c r="J151" s="2" t="s">
        <v>386</v>
      </c>
      <c r="K151" s="4">
        <v>69.989999999999995</v>
      </c>
    </row>
    <row r="152" spans="1:11" x14ac:dyDescent="0.4">
      <c r="A152" s="1">
        <v>161</v>
      </c>
      <c r="B152" s="1" t="s">
        <v>116</v>
      </c>
      <c r="C152" s="2" t="s">
        <v>251</v>
      </c>
      <c r="D152" s="3">
        <v>42628</v>
      </c>
      <c r="E152" s="2">
        <v>8</v>
      </c>
      <c r="F152" s="1" t="s">
        <v>6</v>
      </c>
      <c r="G152" s="1">
        <v>3</v>
      </c>
      <c r="H152" s="1" t="s">
        <v>374</v>
      </c>
      <c r="I152" s="1">
        <v>3</v>
      </c>
      <c r="J152" s="2" t="s">
        <v>386</v>
      </c>
      <c r="K152" s="4">
        <v>79.989999999999995</v>
      </c>
    </row>
    <row r="153" spans="1:11" x14ac:dyDescent="0.4">
      <c r="A153" s="1">
        <v>163</v>
      </c>
      <c r="B153" s="1" t="s">
        <v>117</v>
      </c>
      <c r="C153" s="2" t="s">
        <v>251</v>
      </c>
      <c r="D153" s="3">
        <v>42734</v>
      </c>
      <c r="E153" s="2">
        <v>7</v>
      </c>
      <c r="F153" s="1" t="s">
        <v>742</v>
      </c>
      <c r="G153" s="1">
        <v>2</v>
      </c>
      <c r="H153" s="1" t="s">
        <v>375</v>
      </c>
      <c r="I153" s="1">
        <v>1</v>
      </c>
      <c r="J153" s="2" t="s">
        <v>384</v>
      </c>
      <c r="K153" s="4">
        <v>69.989999999999995</v>
      </c>
    </row>
    <row r="154" spans="1:11" x14ac:dyDescent="0.4">
      <c r="A154" s="1">
        <v>163</v>
      </c>
      <c r="B154" s="1" t="s">
        <v>117</v>
      </c>
      <c r="C154" s="2" t="s">
        <v>251</v>
      </c>
      <c r="D154" s="3">
        <v>42782</v>
      </c>
      <c r="E154" s="2">
        <v>3</v>
      </c>
      <c r="F154" s="1" t="s">
        <v>2</v>
      </c>
      <c r="G154" s="1">
        <v>1</v>
      </c>
      <c r="H154" s="1" t="s">
        <v>373</v>
      </c>
      <c r="I154" s="1">
        <v>2</v>
      </c>
      <c r="J154" s="2" t="s">
        <v>385</v>
      </c>
      <c r="K154" s="4">
        <v>39.99</v>
      </c>
    </row>
    <row r="155" spans="1:11" x14ac:dyDescent="0.4">
      <c r="A155" s="1">
        <v>163</v>
      </c>
      <c r="B155" s="1" t="s">
        <v>117</v>
      </c>
      <c r="C155" s="2" t="s">
        <v>251</v>
      </c>
      <c r="D155" s="3">
        <v>42571</v>
      </c>
      <c r="E155" s="2">
        <v>4</v>
      </c>
      <c r="F155" s="1" t="s">
        <v>3</v>
      </c>
      <c r="G155" s="1">
        <v>2</v>
      </c>
      <c r="H155" s="1" t="s">
        <v>375</v>
      </c>
      <c r="I155" s="1">
        <v>3</v>
      </c>
      <c r="J155" s="2" t="s">
        <v>386</v>
      </c>
      <c r="K155" s="4">
        <v>45.99</v>
      </c>
    </row>
    <row r="156" spans="1:11" x14ac:dyDescent="0.4">
      <c r="A156" s="1">
        <v>164</v>
      </c>
      <c r="B156" s="1" t="s">
        <v>118</v>
      </c>
      <c r="C156" s="2" t="s">
        <v>251</v>
      </c>
      <c r="D156" s="3">
        <v>43234</v>
      </c>
      <c r="E156" s="2">
        <v>10</v>
      </c>
      <c r="F156" s="1" t="s">
        <v>8</v>
      </c>
      <c r="G156" s="1">
        <v>1</v>
      </c>
      <c r="H156" s="1" t="s">
        <v>373</v>
      </c>
      <c r="I156" s="1">
        <v>1</v>
      </c>
      <c r="J156" s="2" t="s">
        <v>384</v>
      </c>
      <c r="K156" s="4">
        <v>119</v>
      </c>
    </row>
    <row r="157" spans="1:11" x14ac:dyDescent="0.4">
      <c r="A157" s="1">
        <v>164</v>
      </c>
      <c r="B157" s="1" t="s">
        <v>118</v>
      </c>
      <c r="C157" s="2" t="s">
        <v>251</v>
      </c>
      <c r="D157" s="3">
        <v>42781</v>
      </c>
      <c r="E157" s="2">
        <v>1</v>
      </c>
      <c r="F157" s="1" t="s">
        <v>0</v>
      </c>
      <c r="G157" s="1">
        <v>1</v>
      </c>
      <c r="H157" s="1" t="s">
        <v>373</v>
      </c>
      <c r="I157" s="1">
        <v>3</v>
      </c>
      <c r="J157" s="2" t="s">
        <v>386</v>
      </c>
      <c r="K157" s="4">
        <v>49.99</v>
      </c>
    </row>
    <row r="158" spans="1:11" x14ac:dyDescent="0.4">
      <c r="A158" s="1">
        <v>165</v>
      </c>
      <c r="B158" s="1" t="s">
        <v>119</v>
      </c>
      <c r="C158" s="2" t="s">
        <v>251</v>
      </c>
      <c r="D158" s="3">
        <v>43148</v>
      </c>
      <c r="E158" s="2">
        <v>8</v>
      </c>
      <c r="F158" s="1" t="s">
        <v>6</v>
      </c>
      <c r="G158" s="1">
        <v>1</v>
      </c>
      <c r="H158" s="1" t="s">
        <v>373</v>
      </c>
      <c r="I158" s="1">
        <v>1</v>
      </c>
      <c r="J158" s="2" t="s">
        <v>384</v>
      </c>
      <c r="K158" s="4">
        <v>79.989999999999995</v>
      </c>
    </row>
    <row r="159" spans="1:11" x14ac:dyDescent="0.4">
      <c r="A159" s="1">
        <v>166</v>
      </c>
      <c r="B159" s="1" t="s">
        <v>120</v>
      </c>
      <c r="C159" s="2" t="s">
        <v>251</v>
      </c>
      <c r="D159" s="3">
        <v>44026</v>
      </c>
      <c r="E159" s="2">
        <v>5</v>
      </c>
      <c r="F159" s="1" t="s">
        <v>4</v>
      </c>
      <c r="G159" s="1">
        <v>3</v>
      </c>
      <c r="H159" s="1" t="s">
        <v>374</v>
      </c>
      <c r="I159" s="1">
        <v>1</v>
      </c>
      <c r="J159" s="2" t="s">
        <v>384</v>
      </c>
      <c r="K159" s="4">
        <v>45.99</v>
      </c>
    </row>
    <row r="160" spans="1:11" x14ac:dyDescent="0.4">
      <c r="A160" s="1">
        <v>169</v>
      </c>
      <c r="B160" s="1" t="s">
        <v>121</v>
      </c>
      <c r="C160" s="2" t="s">
        <v>251</v>
      </c>
      <c r="D160" s="3">
        <v>43297</v>
      </c>
      <c r="E160" s="2">
        <v>6</v>
      </c>
      <c r="F160" s="1" t="s">
        <v>5</v>
      </c>
      <c r="G160" s="1">
        <v>1</v>
      </c>
      <c r="H160" s="1" t="s">
        <v>373</v>
      </c>
      <c r="I160" s="1">
        <v>3</v>
      </c>
      <c r="J160" s="2" t="s">
        <v>386</v>
      </c>
      <c r="K160" s="4">
        <v>69.989999999999995</v>
      </c>
    </row>
    <row r="161" spans="1:11" x14ac:dyDescent="0.4">
      <c r="A161" s="1">
        <v>170</v>
      </c>
      <c r="B161" s="1" t="s">
        <v>122</v>
      </c>
      <c r="C161" s="2" t="s">
        <v>251</v>
      </c>
      <c r="D161" s="3">
        <v>44062</v>
      </c>
      <c r="E161" s="2">
        <v>8</v>
      </c>
      <c r="F161" s="1" t="s">
        <v>6</v>
      </c>
      <c r="G161" s="1">
        <v>1</v>
      </c>
      <c r="H161" s="1" t="s">
        <v>373</v>
      </c>
      <c r="I161" s="1">
        <v>4</v>
      </c>
      <c r="J161" s="2" t="s">
        <v>387</v>
      </c>
      <c r="K161" s="4">
        <v>79.989999999999995</v>
      </c>
    </row>
    <row r="162" spans="1:11" x14ac:dyDescent="0.4">
      <c r="A162" s="1">
        <v>171</v>
      </c>
      <c r="B162" s="1" t="s">
        <v>123</v>
      </c>
      <c r="C162" s="2" t="s">
        <v>251</v>
      </c>
      <c r="D162" s="3">
        <v>43481</v>
      </c>
      <c r="E162" s="2">
        <v>6</v>
      </c>
      <c r="F162" s="1" t="s">
        <v>5</v>
      </c>
      <c r="G162" s="1">
        <v>1</v>
      </c>
      <c r="H162" s="1" t="s">
        <v>373</v>
      </c>
      <c r="I162" s="1">
        <v>4</v>
      </c>
      <c r="J162" s="2" t="s">
        <v>387</v>
      </c>
      <c r="K162" s="4">
        <v>69.989999999999995</v>
      </c>
    </row>
    <row r="163" spans="1:11" x14ac:dyDescent="0.4">
      <c r="A163" s="1">
        <v>172</v>
      </c>
      <c r="B163" s="1" t="s">
        <v>124</v>
      </c>
      <c r="C163" s="2" t="s">
        <v>251</v>
      </c>
      <c r="D163" s="3">
        <v>43387</v>
      </c>
      <c r="E163" s="2">
        <v>8</v>
      </c>
      <c r="F163" s="1" t="s">
        <v>6</v>
      </c>
      <c r="G163" s="1">
        <v>1</v>
      </c>
      <c r="H163" s="1" t="s">
        <v>373</v>
      </c>
      <c r="I163" s="1">
        <v>4</v>
      </c>
      <c r="J163" s="2" t="s">
        <v>387</v>
      </c>
      <c r="K163" s="4">
        <v>79.989999999999995</v>
      </c>
    </row>
    <row r="164" spans="1:11" x14ac:dyDescent="0.4">
      <c r="A164" s="1">
        <v>172</v>
      </c>
      <c r="B164" s="1" t="s">
        <v>124</v>
      </c>
      <c r="C164" s="2" t="s">
        <v>251</v>
      </c>
      <c r="D164" s="3">
        <v>43362</v>
      </c>
      <c r="E164" s="2">
        <v>8</v>
      </c>
      <c r="F164" s="1" t="s">
        <v>6</v>
      </c>
      <c r="G164" s="1">
        <v>2</v>
      </c>
      <c r="H164" s="1" t="s">
        <v>375</v>
      </c>
      <c r="I164" s="1">
        <v>4</v>
      </c>
      <c r="J164" s="2" t="s">
        <v>387</v>
      </c>
      <c r="K164" s="4">
        <v>79.989999999999995</v>
      </c>
    </row>
    <row r="165" spans="1:11" x14ac:dyDescent="0.4">
      <c r="A165" s="1">
        <v>174</v>
      </c>
      <c r="B165" s="1" t="s">
        <v>125</v>
      </c>
      <c r="C165" s="2" t="s">
        <v>251</v>
      </c>
      <c r="D165" s="3">
        <v>43985</v>
      </c>
      <c r="E165" s="2">
        <v>10</v>
      </c>
      <c r="F165" s="1" t="s">
        <v>8</v>
      </c>
      <c r="G165" s="1">
        <v>1</v>
      </c>
      <c r="H165" s="1" t="s">
        <v>373</v>
      </c>
      <c r="I165" s="1">
        <v>2</v>
      </c>
      <c r="J165" s="2" t="s">
        <v>385</v>
      </c>
      <c r="K165" s="4">
        <v>119</v>
      </c>
    </row>
    <row r="166" spans="1:11" x14ac:dyDescent="0.4">
      <c r="A166" s="1">
        <v>176</v>
      </c>
      <c r="B166" s="1" t="s">
        <v>126</v>
      </c>
      <c r="C166" s="2" t="s">
        <v>251</v>
      </c>
      <c r="D166" s="3">
        <v>43069</v>
      </c>
      <c r="E166" s="2">
        <v>1</v>
      </c>
      <c r="F166" s="1" t="s">
        <v>0</v>
      </c>
      <c r="G166" s="1">
        <v>1</v>
      </c>
      <c r="H166" s="1" t="s">
        <v>373</v>
      </c>
      <c r="I166" s="1">
        <v>1</v>
      </c>
      <c r="J166" s="2" t="s">
        <v>384</v>
      </c>
      <c r="K166" s="4">
        <v>49.99</v>
      </c>
    </row>
    <row r="167" spans="1:11" x14ac:dyDescent="0.4">
      <c r="A167" s="1">
        <v>177</v>
      </c>
      <c r="B167" s="1" t="s">
        <v>127</v>
      </c>
      <c r="C167" s="2" t="s">
        <v>251</v>
      </c>
      <c r="D167" s="3">
        <v>42850</v>
      </c>
      <c r="E167" s="2">
        <v>1</v>
      </c>
      <c r="F167" s="1" t="s">
        <v>0</v>
      </c>
      <c r="G167" s="1">
        <v>3</v>
      </c>
      <c r="H167" s="1" t="s">
        <v>374</v>
      </c>
      <c r="I167" s="1">
        <v>2</v>
      </c>
      <c r="J167" s="2" t="s">
        <v>385</v>
      </c>
      <c r="K167" s="4">
        <v>49.99</v>
      </c>
    </row>
    <row r="168" spans="1:11" x14ac:dyDescent="0.4">
      <c r="A168" s="1">
        <v>177</v>
      </c>
      <c r="B168" s="1" t="s">
        <v>127</v>
      </c>
      <c r="C168" s="2" t="s">
        <v>251</v>
      </c>
      <c r="D168" s="3">
        <v>42753</v>
      </c>
      <c r="E168" s="2">
        <v>5</v>
      </c>
      <c r="F168" s="1" t="s">
        <v>4</v>
      </c>
      <c r="G168" s="1">
        <v>2</v>
      </c>
      <c r="H168" s="1" t="s">
        <v>375</v>
      </c>
      <c r="I168" s="1">
        <v>3</v>
      </c>
      <c r="J168" s="2" t="s">
        <v>386</v>
      </c>
      <c r="K168" s="4">
        <v>45.99</v>
      </c>
    </row>
    <row r="169" spans="1:11" x14ac:dyDescent="0.4">
      <c r="A169" s="1">
        <v>177</v>
      </c>
      <c r="B169" s="1" t="s">
        <v>127</v>
      </c>
      <c r="C169" s="2" t="s">
        <v>251</v>
      </c>
      <c r="D169" s="3">
        <v>43157</v>
      </c>
      <c r="E169" s="2">
        <v>2</v>
      </c>
      <c r="F169" s="1" t="s">
        <v>1</v>
      </c>
      <c r="G169" s="1">
        <v>2</v>
      </c>
      <c r="H169" s="1" t="s">
        <v>375</v>
      </c>
      <c r="I169" s="1">
        <v>4</v>
      </c>
      <c r="J169" s="2" t="s">
        <v>387</v>
      </c>
      <c r="K169" s="4">
        <v>59.99</v>
      </c>
    </row>
    <row r="170" spans="1:11" x14ac:dyDescent="0.4">
      <c r="A170" s="1">
        <v>178</v>
      </c>
      <c r="B170" s="1" t="s">
        <v>128</v>
      </c>
      <c r="C170" s="2" t="s">
        <v>251</v>
      </c>
      <c r="D170" s="3">
        <v>42296</v>
      </c>
      <c r="E170" s="2">
        <v>9</v>
      </c>
      <c r="F170" s="1" t="s">
        <v>7</v>
      </c>
      <c r="G170" s="1">
        <v>2</v>
      </c>
      <c r="H170" s="1" t="s">
        <v>375</v>
      </c>
      <c r="I170" s="1">
        <v>1</v>
      </c>
      <c r="J170" s="2" t="s">
        <v>384</v>
      </c>
      <c r="K170" s="4">
        <v>119</v>
      </c>
    </row>
    <row r="171" spans="1:11" x14ac:dyDescent="0.4">
      <c r="A171" s="1">
        <v>178</v>
      </c>
      <c r="B171" s="1" t="s">
        <v>128</v>
      </c>
      <c r="C171" s="2" t="s">
        <v>251</v>
      </c>
      <c r="D171" s="3">
        <v>42884</v>
      </c>
      <c r="E171" s="2">
        <v>7</v>
      </c>
      <c r="F171" s="1" t="s">
        <v>742</v>
      </c>
      <c r="G171" s="1">
        <v>2</v>
      </c>
      <c r="H171" s="1" t="s">
        <v>375</v>
      </c>
      <c r="I171" s="1">
        <v>1</v>
      </c>
      <c r="J171" s="2" t="s">
        <v>384</v>
      </c>
      <c r="K171" s="4">
        <v>69.989999999999995</v>
      </c>
    </row>
    <row r="172" spans="1:11" x14ac:dyDescent="0.4">
      <c r="A172" s="1">
        <v>179</v>
      </c>
      <c r="B172" s="1" t="s">
        <v>129</v>
      </c>
      <c r="C172" s="2" t="s">
        <v>251</v>
      </c>
      <c r="D172" s="3">
        <v>42061</v>
      </c>
      <c r="E172" s="2">
        <v>4</v>
      </c>
      <c r="F172" s="1" t="s">
        <v>3</v>
      </c>
      <c r="G172" s="1">
        <v>3</v>
      </c>
      <c r="H172" s="1" t="s">
        <v>374</v>
      </c>
      <c r="I172" s="1">
        <v>2</v>
      </c>
      <c r="J172" s="2" t="s">
        <v>385</v>
      </c>
      <c r="K172" s="4">
        <v>45.99</v>
      </c>
    </row>
    <row r="173" spans="1:11" x14ac:dyDescent="0.4">
      <c r="A173" s="1">
        <v>180</v>
      </c>
      <c r="B173" s="1" t="s">
        <v>130</v>
      </c>
      <c r="C173" s="2" t="s">
        <v>251</v>
      </c>
      <c r="D173" s="3">
        <v>42225</v>
      </c>
      <c r="E173" s="2">
        <v>2</v>
      </c>
      <c r="F173" s="1" t="s">
        <v>1</v>
      </c>
      <c r="G173" s="1">
        <v>1</v>
      </c>
      <c r="H173" s="1" t="s">
        <v>373</v>
      </c>
      <c r="I173" s="1">
        <v>1</v>
      </c>
      <c r="J173" s="2" t="s">
        <v>384</v>
      </c>
      <c r="K173" s="4">
        <v>59.99</v>
      </c>
    </row>
    <row r="174" spans="1:11" x14ac:dyDescent="0.4">
      <c r="A174" s="1">
        <v>180</v>
      </c>
      <c r="B174" s="1" t="s">
        <v>130</v>
      </c>
      <c r="C174" s="2" t="s">
        <v>251</v>
      </c>
      <c r="D174" s="3">
        <v>43167</v>
      </c>
      <c r="E174" s="2">
        <v>6</v>
      </c>
      <c r="F174" s="1" t="s">
        <v>5</v>
      </c>
      <c r="G174" s="1">
        <v>2</v>
      </c>
      <c r="H174" s="1" t="s">
        <v>375</v>
      </c>
      <c r="I174" s="1">
        <v>3</v>
      </c>
      <c r="J174" s="2" t="s">
        <v>386</v>
      </c>
      <c r="K174" s="4">
        <v>69.989999999999995</v>
      </c>
    </row>
    <row r="175" spans="1:11" x14ac:dyDescent="0.4">
      <c r="A175" s="1">
        <v>183</v>
      </c>
      <c r="B175" s="1" t="s">
        <v>131</v>
      </c>
      <c r="C175" s="2" t="s">
        <v>251</v>
      </c>
      <c r="D175" s="3">
        <v>43806</v>
      </c>
      <c r="E175" s="2">
        <v>1</v>
      </c>
      <c r="F175" s="1" t="s">
        <v>0</v>
      </c>
      <c r="G175" s="1">
        <v>1</v>
      </c>
      <c r="H175" s="1" t="s">
        <v>373</v>
      </c>
      <c r="I175" s="1">
        <v>1</v>
      </c>
      <c r="J175" s="2" t="s">
        <v>384</v>
      </c>
      <c r="K175" s="4">
        <v>49.99</v>
      </c>
    </row>
    <row r="176" spans="1:11" x14ac:dyDescent="0.4">
      <c r="A176" s="1">
        <v>183</v>
      </c>
      <c r="B176" s="1" t="s">
        <v>131</v>
      </c>
      <c r="C176" s="2" t="s">
        <v>251</v>
      </c>
      <c r="D176" s="3">
        <v>42670</v>
      </c>
      <c r="E176" s="2">
        <v>9</v>
      </c>
      <c r="F176" s="1" t="s">
        <v>7</v>
      </c>
      <c r="G176" s="1">
        <v>3</v>
      </c>
      <c r="H176" s="1" t="s">
        <v>374</v>
      </c>
      <c r="I176" s="1">
        <v>1</v>
      </c>
      <c r="J176" s="2" t="s">
        <v>384</v>
      </c>
      <c r="K176" s="4">
        <v>119</v>
      </c>
    </row>
    <row r="177" spans="1:11" x14ac:dyDescent="0.4">
      <c r="A177" s="1">
        <v>184</v>
      </c>
      <c r="B177" s="1" t="s">
        <v>132</v>
      </c>
      <c r="C177" s="2" t="s">
        <v>251</v>
      </c>
      <c r="D177" s="3">
        <v>43051</v>
      </c>
      <c r="E177" s="2">
        <v>4</v>
      </c>
      <c r="F177" s="1" t="s">
        <v>3</v>
      </c>
      <c r="G177" s="1">
        <v>1</v>
      </c>
      <c r="H177" s="1" t="s">
        <v>373</v>
      </c>
      <c r="I177" s="1">
        <v>4</v>
      </c>
      <c r="J177" s="2" t="s">
        <v>387</v>
      </c>
      <c r="K177" s="4">
        <v>45.99</v>
      </c>
    </row>
    <row r="178" spans="1:11" x14ac:dyDescent="0.4">
      <c r="A178" s="1">
        <v>186</v>
      </c>
      <c r="B178" s="1" t="s">
        <v>133</v>
      </c>
      <c r="C178" s="2" t="s">
        <v>251</v>
      </c>
      <c r="D178" s="3">
        <v>44107</v>
      </c>
      <c r="E178" s="2">
        <v>5</v>
      </c>
      <c r="F178" s="1" t="s">
        <v>4</v>
      </c>
      <c r="G178" s="1">
        <v>1</v>
      </c>
      <c r="H178" s="1" t="s">
        <v>373</v>
      </c>
      <c r="I178" s="1">
        <v>1</v>
      </c>
      <c r="J178" s="2" t="s">
        <v>384</v>
      </c>
      <c r="K178" s="4">
        <v>45.99</v>
      </c>
    </row>
    <row r="179" spans="1:11" x14ac:dyDescent="0.4">
      <c r="A179" s="1">
        <v>187</v>
      </c>
      <c r="B179" s="1" t="s">
        <v>134</v>
      </c>
      <c r="C179" s="2" t="s">
        <v>251</v>
      </c>
      <c r="D179" s="3">
        <v>43707</v>
      </c>
      <c r="E179" s="2">
        <v>10</v>
      </c>
      <c r="F179" s="1" t="s">
        <v>8</v>
      </c>
      <c r="G179" s="1">
        <v>2</v>
      </c>
      <c r="H179" s="1" t="s">
        <v>375</v>
      </c>
      <c r="I179" s="1">
        <v>1</v>
      </c>
      <c r="J179" s="2" t="s">
        <v>384</v>
      </c>
      <c r="K179" s="4">
        <v>119</v>
      </c>
    </row>
    <row r="180" spans="1:11" x14ac:dyDescent="0.4">
      <c r="A180" s="1">
        <v>188</v>
      </c>
      <c r="B180" s="1" t="s">
        <v>135</v>
      </c>
      <c r="C180" s="2" t="s">
        <v>251</v>
      </c>
      <c r="D180" s="3">
        <v>42995</v>
      </c>
      <c r="E180" s="2">
        <v>1</v>
      </c>
      <c r="F180" s="1" t="s">
        <v>0</v>
      </c>
      <c r="G180" s="1">
        <v>2</v>
      </c>
      <c r="H180" s="1" t="s">
        <v>375</v>
      </c>
      <c r="I180" s="1">
        <v>2</v>
      </c>
      <c r="J180" s="2" t="s">
        <v>385</v>
      </c>
      <c r="K180" s="4">
        <v>49.99</v>
      </c>
    </row>
    <row r="181" spans="1:11" x14ac:dyDescent="0.4">
      <c r="A181" s="1">
        <v>188</v>
      </c>
      <c r="B181" s="1" t="s">
        <v>135</v>
      </c>
      <c r="C181" s="2" t="s">
        <v>251</v>
      </c>
      <c r="D181" s="3">
        <v>43527</v>
      </c>
      <c r="E181" s="2">
        <v>6</v>
      </c>
      <c r="F181" s="1" t="s">
        <v>5</v>
      </c>
      <c r="G181" s="1">
        <v>2</v>
      </c>
      <c r="H181" s="1" t="s">
        <v>375</v>
      </c>
      <c r="I181" s="1">
        <v>2</v>
      </c>
      <c r="J181" s="2" t="s">
        <v>385</v>
      </c>
      <c r="K181" s="4">
        <v>69.989999999999995</v>
      </c>
    </row>
    <row r="182" spans="1:11" x14ac:dyDescent="0.4">
      <c r="A182" s="1">
        <v>193</v>
      </c>
      <c r="B182" s="1" t="s">
        <v>136</v>
      </c>
      <c r="C182" s="2" t="s">
        <v>251</v>
      </c>
      <c r="D182" s="3">
        <v>42806</v>
      </c>
      <c r="E182" s="2">
        <v>4</v>
      </c>
      <c r="F182" s="1" t="s">
        <v>3</v>
      </c>
      <c r="G182" s="1">
        <v>1</v>
      </c>
      <c r="H182" s="1" t="s">
        <v>373</v>
      </c>
      <c r="I182" s="1">
        <v>3</v>
      </c>
      <c r="J182" s="2" t="s">
        <v>386</v>
      </c>
      <c r="K182" s="4">
        <v>45.99</v>
      </c>
    </row>
    <row r="183" spans="1:11" x14ac:dyDescent="0.4">
      <c r="A183" s="1">
        <v>197</v>
      </c>
      <c r="B183" s="1" t="s">
        <v>138</v>
      </c>
      <c r="C183" s="2" t="s">
        <v>251</v>
      </c>
      <c r="D183" s="3">
        <v>42297</v>
      </c>
      <c r="E183" s="2">
        <v>4</v>
      </c>
      <c r="F183" s="1" t="s">
        <v>3</v>
      </c>
      <c r="G183" s="1">
        <v>1</v>
      </c>
      <c r="H183" s="1" t="s">
        <v>373</v>
      </c>
      <c r="I183" s="1">
        <v>3</v>
      </c>
      <c r="J183" s="2" t="s">
        <v>386</v>
      </c>
      <c r="K183" s="4">
        <v>45.99</v>
      </c>
    </row>
    <row r="184" spans="1:11" x14ac:dyDescent="0.4">
      <c r="A184" s="1">
        <v>198</v>
      </c>
      <c r="B184" s="1" t="s">
        <v>139</v>
      </c>
      <c r="C184" s="2" t="s">
        <v>251</v>
      </c>
      <c r="D184" s="3">
        <v>42508</v>
      </c>
      <c r="E184" s="2">
        <v>8</v>
      </c>
      <c r="F184" s="1" t="s">
        <v>6</v>
      </c>
      <c r="G184" s="1">
        <v>1</v>
      </c>
      <c r="H184" s="1" t="s">
        <v>373</v>
      </c>
      <c r="I184" s="1">
        <v>1</v>
      </c>
      <c r="J184" s="2" t="s">
        <v>384</v>
      </c>
      <c r="K184" s="4">
        <v>79.989999999999995</v>
      </c>
    </row>
    <row r="185" spans="1:11" x14ac:dyDescent="0.4">
      <c r="A185" s="1">
        <v>200</v>
      </c>
      <c r="B185" s="1" t="s">
        <v>140</v>
      </c>
      <c r="C185" s="2" t="s">
        <v>251</v>
      </c>
      <c r="D185" s="3">
        <v>44112</v>
      </c>
      <c r="E185" s="2">
        <v>1</v>
      </c>
      <c r="F185" s="1" t="s">
        <v>0</v>
      </c>
      <c r="G185" s="1">
        <v>1</v>
      </c>
      <c r="H185" s="1" t="s">
        <v>373</v>
      </c>
      <c r="I185" s="1">
        <v>1</v>
      </c>
      <c r="J185" s="2" t="s">
        <v>384</v>
      </c>
      <c r="K185" s="4">
        <v>49.99</v>
      </c>
    </row>
    <row r="186" spans="1:11" x14ac:dyDescent="0.4">
      <c r="A186" s="1">
        <v>201</v>
      </c>
      <c r="B186" s="1" t="s">
        <v>141</v>
      </c>
      <c r="C186" s="2" t="s">
        <v>251</v>
      </c>
      <c r="D186" s="3">
        <v>43391</v>
      </c>
      <c r="E186" s="2">
        <v>8</v>
      </c>
      <c r="F186" s="1" t="s">
        <v>6</v>
      </c>
      <c r="G186" s="1">
        <v>2</v>
      </c>
      <c r="H186" s="1" t="s">
        <v>375</v>
      </c>
      <c r="I186" s="1">
        <v>3</v>
      </c>
      <c r="J186" s="2" t="s">
        <v>386</v>
      </c>
      <c r="K186" s="4">
        <v>79.989999999999995</v>
      </c>
    </row>
    <row r="187" spans="1:11" x14ac:dyDescent="0.4">
      <c r="A187" s="1">
        <v>201</v>
      </c>
      <c r="B187" s="1" t="s">
        <v>141</v>
      </c>
      <c r="C187" s="2" t="s">
        <v>251</v>
      </c>
      <c r="D187" s="3">
        <v>43379</v>
      </c>
      <c r="E187" s="2">
        <v>4</v>
      </c>
      <c r="F187" s="1" t="s">
        <v>3</v>
      </c>
      <c r="G187" s="1">
        <v>1</v>
      </c>
      <c r="H187" s="1" t="s">
        <v>373</v>
      </c>
      <c r="I187" s="1">
        <v>4</v>
      </c>
      <c r="J187" s="2" t="s">
        <v>387</v>
      </c>
      <c r="K187" s="4">
        <v>45.99</v>
      </c>
    </row>
    <row r="188" spans="1:11" x14ac:dyDescent="0.4">
      <c r="A188" s="1">
        <v>202</v>
      </c>
      <c r="B188" s="1" t="s">
        <v>142</v>
      </c>
      <c r="C188" s="2" t="s">
        <v>251</v>
      </c>
      <c r="D188" s="3">
        <v>43750</v>
      </c>
      <c r="E188" s="2">
        <v>9</v>
      </c>
      <c r="F188" s="1" t="s">
        <v>7</v>
      </c>
      <c r="G188" s="1">
        <v>1</v>
      </c>
      <c r="H188" s="1" t="s">
        <v>373</v>
      </c>
      <c r="I188" s="1">
        <v>1</v>
      </c>
      <c r="J188" s="2" t="s">
        <v>384</v>
      </c>
      <c r="K188" s="4">
        <v>119</v>
      </c>
    </row>
    <row r="189" spans="1:11" x14ac:dyDescent="0.4">
      <c r="A189" s="1">
        <v>202</v>
      </c>
      <c r="B189" s="1" t="s">
        <v>142</v>
      </c>
      <c r="C189" s="2" t="s">
        <v>251</v>
      </c>
      <c r="D189" s="3">
        <v>43742</v>
      </c>
      <c r="E189" s="2">
        <v>8</v>
      </c>
      <c r="F189" s="1" t="s">
        <v>6</v>
      </c>
      <c r="G189" s="1">
        <v>1</v>
      </c>
      <c r="H189" s="1" t="s">
        <v>373</v>
      </c>
      <c r="I189" s="1">
        <v>1</v>
      </c>
      <c r="J189" s="2" t="s">
        <v>384</v>
      </c>
      <c r="K189" s="4">
        <v>79.989999999999995</v>
      </c>
    </row>
    <row r="190" spans="1:11" x14ac:dyDescent="0.4">
      <c r="A190" s="1">
        <v>202</v>
      </c>
      <c r="B190" s="1" t="s">
        <v>142</v>
      </c>
      <c r="C190" s="2" t="s">
        <v>251</v>
      </c>
      <c r="D190" s="3">
        <v>43936</v>
      </c>
      <c r="E190" s="2">
        <v>5</v>
      </c>
      <c r="F190" s="1" t="s">
        <v>4</v>
      </c>
      <c r="G190" s="1">
        <v>2</v>
      </c>
      <c r="H190" s="1" t="s">
        <v>375</v>
      </c>
      <c r="I190" s="1">
        <v>1</v>
      </c>
      <c r="J190" s="2" t="s">
        <v>384</v>
      </c>
      <c r="K190" s="4">
        <v>45.99</v>
      </c>
    </row>
    <row r="191" spans="1:11" x14ac:dyDescent="0.4">
      <c r="A191" s="1">
        <v>202</v>
      </c>
      <c r="B191" s="1" t="s">
        <v>142</v>
      </c>
      <c r="C191" s="2" t="s">
        <v>251</v>
      </c>
      <c r="D191" s="3">
        <v>42915</v>
      </c>
      <c r="E191" s="2">
        <v>4</v>
      </c>
      <c r="F191" s="1" t="s">
        <v>3</v>
      </c>
      <c r="G191" s="1">
        <v>2</v>
      </c>
      <c r="H191" s="1" t="s">
        <v>375</v>
      </c>
      <c r="I191" s="1">
        <v>3</v>
      </c>
      <c r="J191" s="2" t="s">
        <v>386</v>
      </c>
      <c r="K191" s="4">
        <v>45.99</v>
      </c>
    </row>
    <row r="192" spans="1:11" x14ac:dyDescent="0.4">
      <c r="A192" s="1">
        <v>202</v>
      </c>
      <c r="B192" s="1" t="s">
        <v>142</v>
      </c>
      <c r="C192" s="2" t="s">
        <v>251</v>
      </c>
      <c r="D192" s="3">
        <v>42954</v>
      </c>
      <c r="E192" s="2">
        <v>4</v>
      </c>
      <c r="F192" s="1" t="s">
        <v>3</v>
      </c>
      <c r="G192" s="1">
        <v>2</v>
      </c>
      <c r="H192" s="1" t="s">
        <v>375</v>
      </c>
      <c r="I192" s="1">
        <v>4</v>
      </c>
      <c r="J192" s="2" t="s">
        <v>387</v>
      </c>
      <c r="K192" s="4">
        <v>45.99</v>
      </c>
    </row>
    <row r="193" spans="1:11" x14ac:dyDescent="0.4">
      <c r="A193" s="1">
        <v>203</v>
      </c>
      <c r="B193" s="1" t="s">
        <v>143</v>
      </c>
      <c r="C193" s="2" t="s">
        <v>251</v>
      </c>
      <c r="D193" s="3">
        <v>42709</v>
      </c>
      <c r="E193" s="2">
        <v>3</v>
      </c>
      <c r="F193" s="1" t="s">
        <v>2</v>
      </c>
      <c r="G193" s="1">
        <v>1</v>
      </c>
      <c r="H193" s="1" t="s">
        <v>373</v>
      </c>
      <c r="I193" s="1">
        <v>2</v>
      </c>
      <c r="J193" s="2" t="s">
        <v>385</v>
      </c>
      <c r="K193" s="4">
        <v>39.99</v>
      </c>
    </row>
    <row r="194" spans="1:11" x14ac:dyDescent="0.4">
      <c r="A194" s="1">
        <v>205</v>
      </c>
      <c r="B194" s="1" t="s">
        <v>145</v>
      </c>
      <c r="C194" s="2" t="s">
        <v>251</v>
      </c>
      <c r="D194" s="3">
        <v>43277</v>
      </c>
      <c r="E194" s="2">
        <v>3</v>
      </c>
      <c r="F194" s="1" t="s">
        <v>2</v>
      </c>
      <c r="G194" s="1">
        <v>2</v>
      </c>
      <c r="H194" s="1" t="s">
        <v>375</v>
      </c>
      <c r="I194" s="1">
        <v>2</v>
      </c>
      <c r="J194" s="2" t="s">
        <v>385</v>
      </c>
      <c r="K194" s="4">
        <v>39.99</v>
      </c>
    </row>
    <row r="195" spans="1:11" x14ac:dyDescent="0.4">
      <c r="A195" s="1">
        <v>207</v>
      </c>
      <c r="B195" s="1" t="s">
        <v>146</v>
      </c>
      <c r="C195" s="2" t="s">
        <v>251</v>
      </c>
      <c r="D195" s="3">
        <v>42494</v>
      </c>
      <c r="E195" s="2">
        <v>6</v>
      </c>
      <c r="F195" s="1" t="s">
        <v>5</v>
      </c>
      <c r="G195" s="1">
        <v>2</v>
      </c>
      <c r="H195" s="1" t="s">
        <v>375</v>
      </c>
      <c r="I195" s="1">
        <v>1</v>
      </c>
      <c r="J195" s="2" t="s">
        <v>384</v>
      </c>
      <c r="K195" s="4">
        <v>69.989999999999995</v>
      </c>
    </row>
    <row r="196" spans="1:11" x14ac:dyDescent="0.4">
      <c r="A196" s="1">
        <v>207</v>
      </c>
      <c r="B196" s="1" t="s">
        <v>146</v>
      </c>
      <c r="C196" s="2" t="s">
        <v>251</v>
      </c>
      <c r="D196" s="3">
        <v>43768</v>
      </c>
      <c r="E196" s="2">
        <v>9</v>
      </c>
      <c r="F196" s="1" t="s">
        <v>7</v>
      </c>
      <c r="G196" s="1">
        <v>2</v>
      </c>
      <c r="H196" s="1" t="s">
        <v>375</v>
      </c>
      <c r="I196" s="1">
        <v>3</v>
      </c>
      <c r="J196" s="2" t="s">
        <v>386</v>
      </c>
      <c r="K196" s="4">
        <v>119</v>
      </c>
    </row>
    <row r="197" spans="1:11" x14ac:dyDescent="0.4">
      <c r="A197" s="1">
        <v>209</v>
      </c>
      <c r="B197" s="1" t="s">
        <v>147</v>
      </c>
      <c r="C197" s="2" t="s">
        <v>251</v>
      </c>
      <c r="D197" s="3">
        <v>42342</v>
      </c>
      <c r="E197" s="2">
        <v>1</v>
      </c>
      <c r="F197" s="1" t="s">
        <v>0</v>
      </c>
      <c r="G197" s="1">
        <v>2</v>
      </c>
      <c r="H197" s="1" t="s">
        <v>375</v>
      </c>
      <c r="I197" s="1">
        <v>2</v>
      </c>
      <c r="J197" s="2" t="s">
        <v>385</v>
      </c>
      <c r="K197" s="4">
        <v>49.99</v>
      </c>
    </row>
    <row r="198" spans="1:11" x14ac:dyDescent="0.4">
      <c r="A198" s="1">
        <v>210</v>
      </c>
      <c r="B198" s="1" t="s">
        <v>148</v>
      </c>
      <c r="C198" s="2" t="s">
        <v>251</v>
      </c>
      <c r="D198" s="3">
        <v>43238</v>
      </c>
      <c r="E198" s="2">
        <v>1</v>
      </c>
      <c r="F198" s="1" t="s">
        <v>0</v>
      </c>
      <c r="G198" s="1">
        <v>1</v>
      </c>
      <c r="H198" s="1" t="s">
        <v>373</v>
      </c>
      <c r="I198" s="1">
        <v>2</v>
      </c>
      <c r="J198" s="2" t="s">
        <v>385</v>
      </c>
      <c r="K198" s="4">
        <v>49.99</v>
      </c>
    </row>
    <row r="199" spans="1:11" x14ac:dyDescent="0.4">
      <c r="A199" s="1">
        <v>212</v>
      </c>
      <c r="B199" s="1" t="s">
        <v>149</v>
      </c>
      <c r="C199" s="2" t="s">
        <v>251</v>
      </c>
      <c r="D199" s="3">
        <v>42369</v>
      </c>
      <c r="E199" s="2">
        <v>8</v>
      </c>
      <c r="F199" s="1" t="s">
        <v>6</v>
      </c>
      <c r="G199" s="1">
        <v>1</v>
      </c>
      <c r="H199" s="1" t="s">
        <v>373</v>
      </c>
      <c r="I199" s="1">
        <v>3</v>
      </c>
      <c r="J199" s="2" t="s">
        <v>386</v>
      </c>
      <c r="K199" s="4">
        <v>79.989999999999995</v>
      </c>
    </row>
    <row r="200" spans="1:11" x14ac:dyDescent="0.4">
      <c r="A200" s="1">
        <v>213</v>
      </c>
      <c r="B200" s="1" t="s">
        <v>150</v>
      </c>
      <c r="C200" s="2" t="s">
        <v>251</v>
      </c>
      <c r="D200" s="3">
        <v>43185</v>
      </c>
      <c r="E200" s="2">
        <v>10</v>
      </c>
      <c r="F200" s="1" t="s">
        <v>8</v>
      </c>
      <c r="G200" s="1">
        <v>1</v>
      </c>
      <c r="H200" s="1" t="s">
        <v>373</v>
      </c>
      <c r="I200" s="1">
        <v>3</v>
      </c>
      <c r="J200" s="2" t="s">
        <v>386</v>
      </c>
      <c r="K200" s="4">
        <v>119</v>
      </c>
    </row>
    <row r="201" spans="1:11" x14ac:dyDescent="0.4">
      <c r="A201" s="1">
        <v>219</v>
      </c>
      <c r="B201" s="1" t="s">
        <v>151</v>
      </c>
      <c r="C201" s="2" t="s">
        <v>251</v>
      </c>
      <c r="D201" s="3">
        <v>43138</v>
      </c>
      <c r="E201" s="2">
        <v>7</v>
      </c>
      <c r="F201" s="1" t="s">
        <v>742</v>
      </c>
      <c r="G201" s="1">
        <v>1</v>
      </c>
      <c r="H201" s="1" t="s">
        <v>373</v>
      </c>
      <c r="I201" s="1">
        <v>2</v>
      </c>
      <c r="J201" s="2" t="s">
        <v>385</v>
      </c>
      <c r="K201" s="4">
        <v>69.989999999999995</v>
      </c>
    </row>
    <row r="202" spans="1:11" x14ac:dyDescent="0.4">
      <c r="A202" s="1">
        <v>221</v>
      </c>
      <c r="B202" s="1" t="s">
        <v>152</v>
      </c>
      <c r="C202" s="2" t="s">
        <v>251</v>
      </c>
      <c r="D202" s="3">
        <v>43886</v>
      </c>
      <c r="E202" s="2">
        <v>9</v>
      </c>
      <c r="F202" s="1" t="s">
        <v>7</v>
      </c>
      <c r="G202" s="1">
        <v>2</v>
      </c>
      <c r="H202" s="1" t="s">
        <v>375</v>
      </c>
      <c r="I202" s="1">
        <v>3</v>
      </c>
      <c r="J202" s="2" t="s">
        <v>386</v>
      </c>
      <c r="K202" s="4">
        <v>119</v>
      </c>
    </row>
    <row r="203" spans="1:11" x14ac:dyDescent="0.4">
      <c r="A203" s="1">
        <v>222</v>
      </c>
      <c r="B203" s="1" t="s">
        <v>153</v>
      </c>
      <c r="C203" s="2" t="s">
        <v>251</v>
      </c>
      <c r="D203" s="3">
        <v>42684</v>
      </c>
      <c r="E203" s="2">
        <v>7</v>
      </c>
      <c r="F203" s="1" t="s">
        <v>742</v>
      </c>
      <c r="G203" s="1">
        <v>1</v>
      </c>
      <c r="H203" s="1" t="s">
        <v>373</v>
      </c>
      <c r="I203" s="1">
        <v>2</v>
      </c>
      <c r="J203" s="2" t="s">
        <v>385</v>
      </c>
      <c r="K203" s="4">
        <v>69.989999999999995</v>
      </c>
    </row>
    <row r="204" spans="1:11" x14ac:dyDescent="0.4">
      <c r="A204" s="1">
        <v>225</v>
      </c>
      <c r="B204" s="1" t="s">
        <v>155</v>
      </c>
      <c r="C204" s="2" t="s">
        <v>251</v>
      </c>
      <c r="D204" s="3">
        <v>43752</v>
      </c>
      <c r="E204" s="2">
        <v>8</v>
      </c>
      <c r="F204" s="1" t="s">
        <v>6</v>
      </c>
      <c r="G204" s="1">
        <v>2</v>
      </c>
      <c r="H204" s="1" t="s">
        <v>375</v>
      </c>
      <c r="I204" s="1">
        <v>1</v>
      </c>
      <c r="J204" s="2" t="s">
        <v>384</v>
      </c>
      <c r="K204" s="4">
        <v>79.989999999999995</v>
      </c>
    </row>
    <row r="205" spans="1:11" x14ac:dyDescent="0.4">
      <c r="A205" s="1">
        <v>226</v>
      </c>
      <c r="B205" s="1" t="s">
        <v>156</v>
      </c>
      <c r="C205" s="2" t="s">
        <v>251</v>
      </c>
      <c r="D205" s="3">
        <v>42603</v>
      </c>
      <c r="E205" s="2">
        <v>2</v>
      </c>
      <c r="F205" s="1" t="s">
        <v>1</v>
      </c>
      <c r="G205" s="1">
        <v>2</v>
      </c>
      <c r="H205" s="1" t="s">
        <v>375</v>
      </c>
      <c r="I205" s="1">
        <v>4</v>
      </c>
      <c r="J205" s="2" t="s">
        <v>387</v>
      </c>
      <c r="K205" s="4">
        <v>59.99</v>
      </c>
    </row>
    <row r="206" spans="1:11" x14ac:dyDescent="0.4">
      <c r="A206" s="1">
        <v>227</v>
      </c>
      <c r="B206" s="1" t="s">
        <v>157</v>
      </c>
      <c r="C206" s="2" t="s">
        <v>251</v>
      </c>
      <c r="D206" s="3">
        <v>42123</v>
      </c>
      <c r="E206" s="2">
        <v>8</v>
      </c>
      <c r="F206" s="1" t="s">
        <v>6</v>
      </c>
      <c r="G206" s="1">
        <v>2</v>
      </c>
      <c r="H206" s="1" t="s">
        <v>375</v>
      </c>
      <c r="I206" s="1">
        <v>2</v>
      </c>
      <c r="J206" s="2" t="s">
        <v>385</v>
      </c>
      <c r="K206" s="4">
        <v>79.989999999999995</v>
      </c>
    </row>
    <row r="207" spans="1:11" x14ac:dyDescent="0.4">
      <c r="A207" s="1">
        <v>228</v>
      </c>
      <c r="B207" s="1" t="s">
        <v>158</v>
      </c>
      <c r="C207" s="2" t="s">
        <v>251</v>
      </c>
      <c r="D207" s="3">
        <v>43975</v>
      </c>
      <c r="E207" s="2">
        <v>10</v>
      </c>
      <c r="F207" s="1" t="s">
        <v>8</v>
      </c>
      <c r="G207" s="1">
        <v>1</v>
      </c>
      <c r="H207" s="1" t="s">
        <v>373</v>
      </c>
      <c r="I207" s="1">
        <v>1</v>
      </c>
      <c r="J207" s="2" t="s">
        <v>384</v>
      </c>
      <c r="K207" s="4">
        <v>119</v>
      </c>
    </row>
    <row r="208" spans="1:11" x14ac:dyDescent="0.4">
      <c r="A208" s="1">
        <v>230</v>
      </c>
      <c r="B208" s="1" t="s">
        <v>159</v>
      </c>
      <c r="C208" s="2" t="s">
        <v>251</v>
      </c>
      <c r="D208" s="3">
        <v>42353</v>
      </c>
      <c r="E208" s="2">
        <v>9</v>
      </c>
      <c r="F208" s="1" t="s">
        <v>7</v>
      </c>
      <c r="G208" s="1">
        <v>1</v>
      </c>
      <c r="H208" s="1" t="s">
        <v>373</v>
      </c>
      <c r="I208" s="1">
        <v>2</v>
      </c>
      <c r="J208" s="2" t="s">
        <v>385</v>
      </c>
      <c r="K208" s="4">
        <v>119</v>
      </c>
    </row>
    <row r="209" spans="1:11" x14ac:dyDescent="0.4">
      <c r="A209" s="1">
        <v>233</v>
      </c>
      <c r="B209" s="1" t="s">
        <v>161</v>
      </c>
      <c r="C209" s="2" t="s">
        <v>251</v>
      </c>
      <c r="D209" s="3">
        <v>44109</v>
      </c>
      <c r="E209" s="2">
        <v>1</v>
      </c>
      <c r="F209" s="1" t="s">
        <v>0</v>
      </c>
      <c r="G209" s="1">
        <v>2</v>
      </c>
      <c r="H209" s="1" t="s">
        <v>375</v>
      </c>
      <c r="I209" s="1">
        <v>1</v>
      </c>
      <c r="J209" s="2" t="s">
        <v>384</v>
      </c>
      <c r="K209" s="4">
        <v>49.99</v>
      </c>
    </row>
    <row r="210" spans="1:11" x14ac:dyDescent="0.4">
      <c r="A210" s="1">
        <v>233</v>
      </c>
      <c r="B210" s="1" t="s">
        <v>161</v>
      </c>
      <c r="C210" s="2" t="s">
        <v>251</v>
      </c>
      <c r="D210" s="3">
        <v>42219</v>
      </c>
      <c r="E210" s="2">
        <v>6</v>
      </c>
      <c r="F210" s="1" t="s">
        <v>5</v>
      </c>
      <c r="G210" s="1">
        <v>2</v>
      </c>
      <c r="H210" s="1" t="s">
        <v>375</v>
      </c>
      <c r="I210" s="1">
        <v>2</v>
      </c>
      <c r="J210" s="2" t="s">
        <v>385</v>
      </c>
      <c r="K210" s="4">
        <v>69.989999999999995</v>
      </c>
    </row>
    <row r="211" spans="1:11" x14ac:dyDescent="0.4">
      <c r="A211" s="1">
        <v>234</v>
      </c>
      <c r="B211" s="1" t="s">
        <v>162</v>
      </c>
      <c r="C211" s="2" t="s">
        <v>251</v>
      </c>
      <c r="D211" s="3">
        <v>42809</v>
      </c>
      <c r="E211" s="2">
        <v>2</v>
      </c>
      <c r="F211" s="1" t="s">
        <v>1</v>
      </c>
      <c r="G211" s="1">
        <v>2</v>
      </c>
      <c r="H211" s="1" t="s">
        <v>375</v>
      </c>
      <c r="I211" s="1">
        <v>3</v>
      </c>
      <c r="J211" s="2" t="s">
        <v>386</v>
      </c>
      <c r="K211" s="4">
        <v>59.99</v>
      </c>
    </row>
    <row r="212" spans="1:11" x14ac:dyDescent="0.4">
      <c r="A212" s="1">
        <v>235</v>
      </c>
      <c r="B212" s="1" t="s">
        <v>163</v>
      </c>
      <c r="C212" s="2" t="s">
        <v>251</v>
      </c>
      <c r="D212" s="3">
        <v>42969</v>
      </c>
      <c r="E212" s="2">
        <v>7</v>
      </c>
      <c r="F212" s="1" t="s">
        <v>742</v>
      </c>
      <c r="G212" s="1">
        <v>2</v>
      </c>
      <c r="H212" s="1" t="s">
        <v>375</v>
      </c>
      <c r="I212" s="1">
        <v>3</v>
      </c>
      <c r="J212" s="2" t="s">
        <v>386</v>
      </c>
      <c r="K212" s="4">
        <v>69.989999999999995</v>
      </c>
    </row>
    <row r="213" spans="1:11" x14ac:dyDescent="0.4">
      <c r="A213" s="1">
        <v>238</v>
      </c>
      <c r="B213" s="1" t="s">
        <v>164</v>
      </c>
      <c r="C213" s="2" t="s">
        <v>251</v>
      </c>
      <c r="D213" s="3">
        <v>42447</v>
      </c>
      <c r="E213" s="2">
        <v>8</v>
      </c>
      <c r="F213" s="1" t="s">
        <v>6</v>
      </c>
      <c r="G213" s="1">
        <v>2</v>
      </c>
      <c r="H213" s="1" t="s">
        <v>375</v>
      </c>
      <c r="I213" s="1">
        <v>4</v>
      </c>
      <c r="J213" s="2" t="s">
        <v>387</v>
      </c>
      <c r="K213" s="4">
        <v>79.989999999999995</v>
      </c>
    </row>
    <row r="214" spans="1:11" x14ac:dyDescent="0.4">
      <c r="A214" s="1">
        <v>243</v>
      </c>
      <c r="B214" s="1" t="s">
        <v>166</v>
      </c>
      <c r="C214" s="2" t="s">
        <v>251</v>
      </c>
      <c r="D214" s="3">
        <v>42930</v>
      </c>
      <c r="E214" s="2">
        <v>8</v>
      </c>
      <c r="F214" s="1" t="s">
        <v>6</v>
      </c>
      <c r="G214" s="1">
        <v>2</v>
      </c>
      <c r="H214" s="1" t="s">
        <v>375</v>
      </c>
      <c r="I214" s="1">
        <v>1</v>
      </c>
      <c r="J214" s="2" t="s">
        <v>384</v>
      </c>
      <c r="K214" s="4">
        <v>79.989999999999995</v>
      </c>
    </row>
    <row r="215" spans="1:11" x14ac:dyDescent="0.4">
      <c r="A215" s="1">
        <v>243</v>
      </c>
      <c r="B215" s="1" t="s">
        <v>166</v>
      </c>
      <c r="C215" s="2" t="s">
        <v>251</v>
      </c>
      <c r="D215" s="3">
        <v>43427</v>
      </c>
      <c r="E215" s="2">
        <v>10</v>
      </c>
      <c r="F215" s="1" t="s">
        <v>8</v>
      </c>
      <c r="G215" s="1">
        <v>2</v>
      </c>
      <c r="H215" s="1" t="s">
        <v>375</v>
      </c>
      <c r="I215" s="1">
        <v>3</v>
      </c>
      <c r="J215" s="2" t="s">
        <v>386</v>
      </c>
      <c r="K215" s="4">
        <v>119</v>
      </c>
    </row>
    <row r="216" spans="1:11" x14ac:dyDescent="0.4">
      <c r="A216" s="1">
        <v>245</v>
      </c>
      <c r="B216" s="1" t="s">
        <v>168</v>
      </c>
      <c r="C216" s="2" t="s">
        <v>251</v>
      </c>
      <c r="D216" s="3">
        <v>42812</v>
      </c>
      <c r="E216" s="2">
        <v>8</v>
      </c>
      <c r="F216" s="1" t="s">
        <v>6</v>
      </c>
      <c r="G216" s="1">
        <v>1</v>
      </c>
      <c r="H216" s="1" t="s">
        <v>373</v>
      </c>
      <c r="I216" s="1">
        <v>1</v>
      </c>
      <c r="J216" s="2" t="s">
        <v>384</v>
      </c>
      <c r="K216" s="4">
        <v>79.989999999999995</v>
      </c>
    </row>
    <row r="217" spans="1:11" x14ac:dyDescent="0.4">
      <c r="A217" s="1">
        <v>245</v>
      </c>
      <c r="B217" s="1" t="s">
        <v>168</v>
      </c>
      <c r="C217" s="2" t="s">
        <v>251</v>
      </c>
      <c r="D217" s="3">
        <v>42851</v>
      </c>
      <c r="E217" s="2">
        <v>2</v>
      </c>
      <c r="F217" s="1" t="s">
        <v>1</v>
      </c>
      <c r="G217" s="1">
        <v>2</v>
      </c>
      <c r="H217" s="1" t="s">
        <v>375</v>
      </c>
      <c r="I217" s="1">
        <v>3</v>
      </c>
      <c r="J217" s="2" t="s">
        <v>386</v>
      </c>
      <c r="K217" s="4">
        <v>59.99</v>
      </c>
    </row>
    <row r="218" spans="1:11" x14ac:dyDescent="0.4">
      <c r="A218" s="1">
        <v>246</v>
      </c>
      <c r="B218" s="1" t="s">
        <v>169</v>
      </c>
      <c r="C218" s="2" t="s">
        <v>251</v>
      </c>
      <c r="D218" s="3">
        <v>42115</v>
      </c>
      <c r="E218" s="2">
        <v>10</v>
      </c>
      <c r="F218" s="1" t="s">
        <v>8</v>
      </c>
      <c r="G218" s="1">
        <v>1</v>
      </c>
      <c r="H218" s="1" t="s">
        <v>373</v>
      </c>
      <c r="I218" s="1">
        <v>1</v>
      </c>
      <c r="J218" s="2" t="s">
        <v>384</v>
      </c>
      <c r="K218" s="4">
        <v>119</v>
      </c>
    </row>
    <row r="219" spans="1:11" x14ac:dyDescent="0.4">
      <c r="A219" s="1">
        <v>248</v>
      </c>
      <c r="B219" s="1" t="s">
        <v>170</v>
      </c>
      <c r="C219" s="2" t="s">
        <v>251</v>
      </c>
      <c r="D219" s="3">
        <v>42594</v>
      </c>
      <c r="E219" s="2">
        <v>8</v>
      </c>
      <c r="F219" s="1" t="s">
        <v>6</v>
      </c>
      <c r="G219" s="1">
        <v>1</v>
      </c>
      <c r="H219" s="1" t="s">
        <v>373</v>
      </c>
      <c r="I219" s="1">
        <v>3</v>
      </c>
      <c r="J219" s="2" t="s">
        <v>386</v>
      </c>
      <c r="K219" s="4">
        <v>79.989999999999995</v>
      </c>
    </row>
    <row r="220" spans="1:11" x14ac:dyDescent="0.4">
      <c r="A220" s="1">
        <v>249</v>
      </c>
      <c r="B220" s="1" t="s">
        <v>171</v>
      </c>
      <c r="C220" s="2" t="s">
        <v>251</v>
      </c>
      <c r="D220" s="3">
        <v>42267</v>
      </c>
      <c r="E220" s="2">
        <v>8</v>
      </c>
      <c r="F220" s="1" t="s">
        <v>6</v>
      </c>
      <c r="G220" s="1">
        <v>3</v>
      </c>
      <c r="H220" s="1" t="s">
        <v>374</v>
      </c>
      <c r="I220" s="1">
        <v>4</v>
      </c>
      <c r="J220" s="2" t="s">
        <v>387</v>
      </c>
      <c r="K220" s="4">
        <v>79.989999999999995</v>
      </c>
    </row>
    <row r="221" spans="1:11" x14ac:dyDescent="0.4">
      <c r="A221" s="1">
        <v>250</v>
      </c>
      <c r="B221" s="1" t="s">
        <v>172</v>
      </c>
      <c r="C221" s="2" t="s">
        <v>251</v>
      </c>
      <c r="D221" s="3">
        <v>44156</v>
      </c>
      <c r="E221" s="2">
        <v>8</v>
      </c>
      <c r="F221" s="1" t="s">
        <v>6</v>
      </c>
      <c r="G221" s="1">
        <v>1</v>
      </c>
      <c r="H221" s="1" t="s">
        <v>373</v>
      </c>
      <c r="I221" s="1">
        <v>3</v>
      </c>
      <c r="J221" s="2" t="s">
        <v>386</v>
      </c>
      <c r="K221" s="4">
        <v>79.989999999999995</v>
      </c>
    </row>
    <row r="222" spans="1:11" x14ac:dyDescent="0.4">
      <c r="A222" s="1">
        <v>252</v>
      </c>
      <c r="B222" s="1" t="s">
        <v>173</v>
      </c>
      <c r="C222" s="2" t="s">
        <v>251</v>
      </c>
      <c r="D222" s="3">
        <v>44150</v>
      </c>
      <c r="E222" s="2">
        <v>7</v>
      </c>
      <c r="F222" s="1" t="s">
        <v>742</v>
      </c>
      <c r="G222" s="1">
        <v>1</v>
      </c>
      <c r="H222" s="1" t="s">
        <v>373</v>
      </c>
      <c r="I222" s="1">
        <v>3</v>
      </c>
      <c r="J222" s="2" t="s">
        <v>386</v>
      </c>
      <c r="K222" s="4">
        <v>69.989999999999995</v>
      </c>
    </row>
    <row r="223" spans="1:11" x14ac:dyDescent="0.4">
      <c r="A223" s="1">
        <v>256</v>
      </c>
      <c r="B223" s="1" t="s">
        <v>175</v>
      </c>
      <c r="C223" s="2" t="s">
        <v>251</v>
      </c>
      <c r="D223" s="3">
        <v>43876</v>
      </c>
      <c r="E223" s="2">
        <v>3</v>
      </c>
      <c r="F223" s="1" t="s">
        <v>2</v>
      </c>
      <c r="G223" s="1">
        <v>1</v>
      </c>
      <c r="H223" s="1" t="s">
        <v>373</v>
      </c>
      <c r="I223" s="1">
        <v>4</v>
      </c>
      <c r="J223" s="2" t="s">
        <v>387</v>
      </c>
      <c r="K223" s="4">
        <v>39.99</v>
      </c>
    </row>
    <row r="224" spans="1:11" x14ac:dyDescent="0.4">
      <c r="A224" s="1">
        <v>257</v>
      </c>
      <c r="B224" s="1" t="s">
        <v>176</v>
      </c>
      <c r="C224" s="2" t="s">
        <v>251</v>
      </c>
      <c r="D224" s="3">
        <v>42403</v>
      </c>
      <c r="E224" s="2">
        <v>9</v>
      </c>
      <c r="F224" s="1" t="s">
        <v>7</v>
      </c>
      <c r="G224" s="1">
        <v>3</v>
      </c>
      <c r="H224" s="1" t="s">
        <v>374</v>
      </c>
      <c r="I224" s="1">
        <v>1</v>
      </c>
      <c r="J224" s="2" t="s">
        <v>384</v>
      </c>
      <c r="K224" s="4">
        <v>119</v>
      </c>
    </row>
    <row r="225" spans="1:11" x14ac:dyDescent="0.4">
      <c r="A225" s="1">
        <v>259</v>
      </c>
      <c r="B225" s="1" t="s">
        <v>177</v>
      </c>
      <c r="C225" s="2" t="s">
        <v>251</v>
      </c>
      <c r="D225" s="3">
        <v>43817</v>
      </c>
      <c r="E225" s="2">
        <v>7</v>
      </c>
      <c r="F225" s="1" t="s">
        <v>742</v>
      </c>
      <c r="G225" s="1">
        <v>2</v>
      </c>
      <c r="H225" s="1" t="s">
        <v>375</v>
      </c>
      <c r="I225" s="1">
        <v>2</v>
      </c>
      <c r="J225" s="2" t="s">
        <v>385</v>
      </c>
      <c r="K225" s="4">
        <v>69.989999999999995</v>
      </c>
    </row>
    <row r="226" spans="1:11" x14ac:dyDescent="0.4">
      <c r="A226" s="1">
        <v>259</v>
      </c>
      <c r="B226" s="1" t="s">
        <v>177</v>
      </c>
      <c r="C226" s="2" t="s">
        <v>251</v>
      </c>
      <c r="D226" s="3">
        <v>43371</v>
      </c>
      <c r="E226" s="2">
        <v>2</v>
      </c>
      <c r="F226" s="1" t="s">
        <v>1</v>
      </c>
      <c r="G226" s="1">
        <v>1</v>
      </c>
      <c r="H226" s="1" t="s">
        <v>373</v>
      </c>
      <c r="I226" s="1">
        <v>3</v>
      </c>
      <c r="J226" s="2" t="s">
        <v>386</v>
      </c>
      <c r="K226" s="4">
        <v>59.99</v>
      </c>
    </row>
    <row r="227" spans="1:11" x14ac:dyDescent="0.4">
      <c r="A227" s="1">
        <v>260</v>
      </c>
      <c r="B227" s="1" t="s">
        <v>178</v>
      </c>
      <c r="C227" s="2" t="s">
        <v>251</v>
      </c>
      <c r="D227" s="3">
        <v>43921</v>
      </c>
      <c r="E227" s="2">
        <v>1</v>
      </c>
      <c r="F227" s="1" t="s">
        <v>0</v>
      </c>
      <c r="G227" s="1">
        <v>1</v>
      </c>
      <c r="H227" s="1" t="s">
        <v>373</v>
      </c>
      <c r="I227" s="1">
        <v>2</v>
      </c>
      <c r="J227" s="2" t="s">
        <v>385</v>
      </c>
      <c r="K227" s="4">
        <v>49.99</v>
      </c>
    </row>
    <row r="228" spans="1:11" x14ac:dyDescent="0.4">
      <c r="A228" s="1">
        <v>260</v>
      </c>
      <c r="B228" s="1" t="s">
        <v>178</v>
      </c>
      <c r="C228" s="2" t="s">
        <v>251</v>
      </c>
      <c r="D228" s="3">
        <v>43265</v>
      </c>
      <c r="E228" s="2">
        <v>8</v>
      </c>
      <c r="F228" s="1" t="s">
        <v>6</v>
      </c>
      <c r="G228" s="1">
        <v>1</v>
      </c>
      <c r="H228" s="1" t="s">
        <v>373</v>
      </c>
      <c r="I228" s="1">
        <v>3</v>
      </c>
      <c r="J228" s="2" t="s">
        <v>386</v>
      </c>
      <c r="K228" s="4">
        <v>79.989999999999995</v>
      </c>
    </row>
    <row r="229" spans="1:11" x14ac:dyDescent="0.4">
      <c r="A229" s="1">
        <v>262</v>
      </c>
      <c r="B229" s="1" t="s">
        <v>179</v>
      </c>
      <c r="C229" s="2" t="s">
        <v>251</v>
      </c>
      <c r="D229" s="3">
        <v>43266</v>
      </c>
      <c r="E229" s="2">
        <v>7</v>
      </c>
      <c r="F229" s="1" t="s">
        <v>742</v>
      </c>
      <c r="G229" s="1">
        <v>1</v>
      </c>
      <c r="H229" s="1" t="s">
        <v>373</v>
      </c>
      <c r="I229" s="1">
        <v>2</v>
      </c>
      <c r="J229" s="2" t="s">
        <v>385</v>
      </c>
      <c r="K229" s="4">
        <v>69.989999999999995</v>
      </c>
    </row>
    <row r="230" spans="1:11" x14ac:dyDescent="0.4">
      <c r="A230" s="1">
        <v>262</v>
      </c>
      <c r="B230" s="1" t="s">
        <v>179</v>
      </c>
      <c r="C230" s="2" t="s">
        <v>251</v>
      </c>
      <c r="D230" s="3">
        <v>42841</v>
      </c>
      <c r="E230" s="2">
        <v>6</v>
      </c>
      <c r="F230" s="1" t="s">
        <v>5</v>
      </c>
      <c r="G230" s="1">
        <v>1</v>
      </c>
      <c r="H230" s="1" t="s">
        <v>373</v>
      </c>
      <c r="I230" s="1">
        <v>4</v>
      </c>
      <c r="J230" s="2" t="s">
        <v>387</v>
      </c>
      <c r="K230" s="4">
        <v>69.989999999999995</v>
      </c>
    </row>
    <row r="231" spans="1:11" x14ac:dyDescent="0.4">
      <c r="A231" s="1">
        <v>265</v>
      </c>
      <c r="B231" s="1" t="s">
        <v>181</v>
      </c>
      <c r="C231" s="2" t="s">
        <v>251</v>
      </c>
      <c r="D231" s="3">
        <v>42480</v>
      </c>
      <c r="E231" s="2">
        <v>1</v>
      </c>
      <c r="F231" s="1" t="s">
        <v>0</v>
      </c>
      <c r="G231" s="1">
        <v>1</v>
      </c>
      <c r="H231" s="1" t="s">
        <v>373</v>
      </c>
      <c r="I231" s="1">
        <v>3</v>
      </c>
      <c r="J231" s="2" t="s">
        <v>386</v>
      </c>
      <c r="K231" s="4">
        <v>49.99</v>
      </c>
    </row>
    <row r="232" spans="1:11" x14ac:dyDescent="0.4">
      <c r="A232" s="1">
        <v>265</v>
      </c>
      <c r="B232" s="1" t="s">
        <v>181</v>
      </c>
      <c r="C232" s="2" t="s">
        <v>251</v>
      </c>
      <c r="D232" s="3">
        <v>43664</v>
      </c>
      <c r="E232" s="2">
        <v>3</v>
      </c>
      <c r="F232" s="1" t="s">
        <v>2</v>
      </c>
      <c r="G232" s="1">
        <v>1</v>
      </c>
      <c r="H232" s="1" t="s">
        <v>373</v>
      </c>
      <c r="I232" s="1">
        <v>3</v>
      </c>
      <c r="J232" s="2" t="s">
        <v>386</v>
      </c>
      <c r="K232" s="4">
        <v>39.99</v>
      </c>
    </row>
    <row r="233" spans="1:11" x14ac:dyDescent="0.4">
      <c r="A233" s="1">
        <v>266</v>
      </c>
      <c r="B233" s="1" t="s">
        <v>182</v>
      </c>
      <c r="C233" s="2" t="s">
        <v>251</v>
      </c>
      <c r="D233" s="3">
        <v>42203</v>
      </c>
      <c r="E233" s="2">
        <v>8</v>
      </c>
      <c r="F233" s="1" t="s">
        <v>6</v>
      </c>
      <c r="G233" s="1">
        <v>2</v>
      </c>
      <c r="H233" s="1" t="s">
        <v>375</v>
      </c>
      <c r="I233" s="1">
        <v>1</v>
      </c>
      <c r="J233" s="2" t="s">
        <v>384</v>
      </c>
      <c r="K233" s="4">
        <v>79.989999999999995</v>
      </c>
    </row>
    <row r="234" spans="1:11" x14ac:dyDescent="0.4">
      <c r="A234" s="1">
        <v>266</v>
      </c>
      <c r="B234" s="1" t="s">
        <v>182</v>
      </c>
      <c r="C234" s="2" t="s">
        <v>251</v>
      </c>
      <c r="D234" s="3">
        <v>43326</v>
      </c>
      <c r="E234" s="2">
        <v>5</v>
      </c>
      <c r="F234" s="1" t="s">
        <v>4</v>
      </c>
      <c r="G234" s="1">
        <v>1</v>
      </c>
      <c r="H234" s="1" t="s">
        <v>373</v>
      </c>
      <c r="I234" s="1">
        <v>3</v>
      </c>
      <c r="J234" s="2" t="s">
        <v>386</v>
      </c>
      <c r="K234" s="4">
        <v>45.99</v>
      </c>
    </row>
    <row r="235" spans="1:11" x14ac:dyDescent="0.4">
      <c r="A235" s="1">
        <v>268</v>
      </c>
      <c r="B235" s="1" t="s">
        <v>183</v>
      </c>
      <c r="C235" s="2" t="s">
        <v>251</v>
      </c>
      <c r="D235" s="3">
        <v>43084</v>
      </c>
      <c r="E235" s="2">
        <v>8</v>
      </c>
      <c r="F235" s="1" t="s">
        <v>6</v>
      </c>
      <c r="G235" s="1">
        <v>2</v>
      </c>
      <c r="H235" s="1" t="s">
        <v>375</v>
      </c>
      <c r="I235" s="1">
        <v>3</v>
      </c>
      <c r="J235" s="2" t="s">
        <v>386</v>
      </c>
      <c r="K235" s="4">
        <v>79.989999999999995</v>
      </c>
    </row>
    <row r="236" spans="1:11" x14ac:dyDescent="0.4">
      <c r="A236" s="1">
        <v>271</v>
      </c>
      <c r="B236" s="1" t="s">
        <v>184</v>
      </c>
      <c r="C236" s="2" t="s">
        <v>251</v>
      </c>
      <c r="D236" s="3">
        <v>43414</v>
      </c>
      <c r="E236" s="2">
        <v>3</v>
      </c>
      <c r="F236" s="1" t="s">
        <v>2</v>
      </c>
      <c r="G236" s="1">
        <v>1</v>
      </c>
      <c r="H236" s="1" t="s">
        <v>373</v>
      </c>
      <c r="I236" s="1">
        <v>1</v>
      </c>
      <c r="J236" s="2" t="s">
        <v>384</v>
      </c>
      <c r="K236" s="4">
        <v>39.99</v>
      </c>
    </row>
    <row r="237" spans="1:11" x14ac:dyDescent="0.4">
      <c r="A237" s="1">
        <v>272</v>
      </c>
      <c r="B237" s="1" t="s">
        <v>185</v>
      </c>
      <c r="C237" s="2" t="s">
        <v>251</v>
      </c>
      <c r="D237" s="3">
        <v>42571</v>
      </c>
      <c r="E237" s="2">
        <v>2</v>
      </c>
      <c r="F237" s="1" t="s">
        <v>1</v>
      </c>
      <c r="G237" s="1">
        <v>1</v>
      </c>
      <c r="H237" s="1" t="s">
        <v>373</v>
      </c>
      <c r="I237" s="1">
        <v>1</v>
      </c>
      <c r="J237" s="2" t="s">
        <v>384</v>
      </c>
      <c r="K237" s="4">
        <v>59.99</v>
      </c>
    </row>
    <row r="238" spans="1:11" x14ac:dyDescent="0.4">
      <c r="A238" s="1">
        <v>273</v>
      </c>
      <c r="B238" s="1" t="s">
        <v>186</v>
      </c>
      <c r="C238" s="2" t="s">
        <v>251</v>
      </c>
      <c r="D238" s="3">
        <v>43494</v>
      </c>
      <c r="E238" s="2">
        <v>9</v>
      </c>
      <c r="F238" s="1" t="s">
        <v>7</v>
      </c>
      <c r="G238" s="1">
        <v>2</v>
      </c>
      <c r="H238" s="1" t="s">
        <v>375</v>
      </c>
      <c r="I238" s="1">
        <v>2</v>
      </c>
      <c r="J238" s="2" t="s">
        <v>385</v>
      </c>
      <c r="K238" s="4">
        <v>119</v>
      </c>
    </row>
    <row r="239" spans="1:11" x14ac:dyDescent="0.4">
      <c r="A239" s="1">
        <v>273</v>
      </c>
      <c r="B239" s="1" t="s">
        <v>186</v>
      </c>
      <c r="C239" s="2" t="s">
        <v>251</v>
      </c>
      <c r="D239" s="3">
        <v>43725</v>
      </c>
      <c r="E239" s="2">
        <v>6</v>
      </c>
      <c r="F239" s="1" t="s">
        <v>5</v>
      </c>
      <c r="G239" s="1">
        <v>1</v>
      </c>
      <c r="H239" s="1" t="s">
        <v>373</v>
      </c>
      <c r="I239" s="1">
        <v>2</v>
      </c>
      <c r="J239" s="2" t="s">
        <v>385</v>
      </c>
      <c r="K239" s="4">
        <v>69.989999999999995</v>
      </c>
    </row>
    <row r="240" spans="1:11" x14ac:dyDescent="0.4">
      <c r="A240" s="1">
        <v>278</v>
      </c>
      <c r="B240" s="1" t="s">
        <v>187</v>
      </c>
      <c r="C240" s="2" t="s">
        <v>251</v>
      </c>
      <c r="D240" s="3">
        <v>43032</v>
      </c>
      <c r="E240" s="2">
        <v>5</v>
      </c>
      <c r="F240" s="1" t="s">
        <v>4</v>
      </c>
      <c r="G240" s="1">
        <v>1</v>
      </c>
      <c r="H240" s="1" t="s">
        <v>373</v>
      </c>
      <c r="I240" s="1">
        <v>4</v>
      </c>
      <c r="J240" s="2" t="s">
        <v>387</v>
      </c>
      <c r="K240" s="4">
        <v>45.99</v>
      </c>
    </row>
    <row r="241" spans="1:11" x14ac:dyDescent="0.4">
      <c r="A241" s="1">
        <v>280</v>
      </c>
      <c r="B241" s="1" t="s">
        <v>188</v>
      </c>
      <c r="C241" s="2" t="s">
        <v>251</v>
      </c>
      <c r="D241" s="3">
        <v>42517</v>
      </c>
      <c r="E241" s="2">
        <v>2</v>
      </c>
      <c r="F241" s="1" t="s">
        <v>1</v>
      </c>
      <c r="G241" s="1">
        <v>2</v>
      </c>
      <c r="H241" s="1" t="s">
        <v>375</v>
      </c>
      <c r="I241" s="1">
        <v>2</v>
      </c>
      <c r="J241" s="2" t="s">
        <v>385</v>
      </c>
      <c r="K241" s="4">
        <v>59.99</v>
      </c>
    </row>
    <row r="242" spans="1:11" x14ac:dyDescent="0.4">
      <c r="A242" s="1">
        <v>282</v>
      </c>
      <c r="B242" s="1" t="s">
        <v>189</v>
      </c>
      <c r="C242" s="2" t="s">
        <v>251</v>
      </c>
      <c r="D242" s="3">
        <v>42160</v>
      </c>
      <c r="E242" s="2">
        <v>10</v>
      </c>
      <c r="F242" s="1" t="s">
        <v>8</v>
      </c>
      <c r="G242" s="1">
        <v>2</v>
      </c>
      <c r="H242" s="1" t="s">
        <v>375</v>
      </c>
      <c r="I242" s="1">
        <v>1</v>
      </c>
      <c r="J242" s="2" t="s">
        <v>384</v>
      </c>
      <c r="K242" s="4">
        <v>119</v>
      </c>
    </row>
    <row r="243" spans="1:11" x14ac:dyDescent="0.4">
      <c r="A243" s="1">
        <v>283</v>
      </c>
      <c r="B243" s="1" t="s">
        <v>190</v>
      </c>
      <c r="C243" s="2" t="s">
        <v>251</v>
      </c>
      <c r="D243" s="3">
        <v>43773</v>
      </c>
      <c r="E243" s="2">
        <v>4</v>
      </c>
      <c r="F243" s="1" t="s">
        <v>3</v>
      </c>
      <c r="G243" s="1">
        <v>2</v>
      </c>
      <c r="H243" s="1" t="s">
        <v>375</v>
      </c>
      <c r="I243" s="1">
        <v>2</v>
      </c>
      <c r="J243" s="2" t="s">
        <v>385</v>
      </c>
      <c r="K243" s="4">
        <v>45.99</v>
      </c>
    </row>
    <row r="244" spans="1:11" x14ac:dyDescent="0.4">
      <c r="A244" s="1">
        <v>283</v>
      </c>
      <c r="B244" s="1" t="s">
        <v>190</v>
      </c>
      <c r="C244" s="2" t="s">
        <v>251</v>
      </c>
      <c r="D244" s="3">
        <v>43203</v>
      </c>
      <c r="E244" s="2">
        <v>10</v>
      </c>
      <c r="F244" s="1" t="s">
        <v>8</v>
      </c>
      <c r="G244" s="1">
        <v>1</v>
      </c>
      <c r="H244" s="1" t="s">
        <v>373</v>
      </c>
      <c r="I244" s="1">
        <v>3</v>
      </c>
      <c r="J244" s="2" t="s">
        <v>386</v>
      </c>
      <c r="K244" s="4">
        <v>119</v>
      </c>
    </row>
    <row r="245" spans="1:11" x14ac:dyDescent="0.4">
      <c r="A245" s="1">
        <v>284</v>
      </c>
      <c r="B245" s="1" t="s">
        <v>191</v>
      </c>
      <c r="C245" s="2" t="s">
        <v>251</v>
      </c>
      <c r="D245" s="3">
        <v>42455</v>
      </c>
      <c r="E245" s="2">
        <v>8</v>
      </c>
      <c r="F245" s="1" t="s">
        <v>6</v>
      </c>
      <c r="G245" s="1">
        <v>1</v>
      </c>
      <c r="H245" s="1" t="s">
        <v>373</v>
      </c>
      <c r="I245" s="1">
        <v>3</v>
      </c>
      <c r="J245" s="2" t="s">
        <v>386</v>
      </c>
      <c r="K245" s="4">
        <v>79.989999999999995</v>
      </c>
    </row>
    <row r="246" spans="1:11" x14ac:dyDescent="0.4">
      <c r="A246" s="1">
        <v>284</v>
      </c>
      <c r="B246" s="1" t="s">
        <v>191</v>
      </c>
      <c r="C246" s="2" t="s">
        <v>251</v>
      </c>
      <c r="D246" s="3">
        <v>42414</v>
      </c>
      <c r="E246" s="2">
        <v>2</v>
      </c>
      <c r="F246" s="1" t="s">
        <v>1</v>
      </c>
      <c r="G246" s="1">
        <v>1</v>
      </c>
      <c r="H246" s="1" t="s">
        <v>373</v>
      </c>
      <c r="I246" s="1">
        <v>3</v>
      </c>
      <c r="J246" s="2" t="s">
        <v>386</v>
      </c>
      <c r="K246" s="4">
        <v>59.99</v>
      </c>
    </row>
    <row r="247" spans="1:11" x14ac:dyDescent="0.4">
      <c r="A247" s="1">
        <v>284</v>
      </c>
      <c r="B247" s="1" t="s">
        <v>191</v>
      </c>
      <c r="C247" s="2" t="s">
        <v>251</v>
      </c>
      <c r="D247" s="3">
        <v>43320</v>
      </c>
      <c r="E247" s="2">
        <v>2</v>
      </c>
      <c r="F247" s="1" t="s">
        <v>1</v>
      </c>
      <c r="G247" s="1">
        <v>1</v>
      </c>
      <c r="H247" s="1" t="s">
        <v>373</v>
      </c>
      <c r="I247" s="1">
        <v>4</v>
      </c>
      <c r="J247" s="2" t="s">
        <v>387</v>
      </c>
      <c r="K247" s="4">
        <v>59.99</v>
      </c>
    </row>
    <row r="248" spans="1:11" x14ac:dyDescent="0.4">
      <c r="A248" s="1">
        <v>285</v>
      </c>
      <c r="B248" s="1" t="s">
        <v>192</v>
      </c>
      <c r="C248" s="2" t="s">
        <v>251</v>
      </c>
      <c r="D248" s="3">
        <v>42026</v>
      </c>
      <c r="E248" s="2">
        <v>2</v>
      </c>
      <c r="F248" s="1" t="s">
        <v>1</v>
      </c>
      <c r="G248" s="1">
        <v>1</v>
      </c>
      <c r="H248" s="1" t="s">
        <v>373</v>
      </c>
      <c r="I248" s="1">
        <v>3</v>
      </c>
      <c r="J248" s="2" t="s">
        <v>386</v>
      </c>
      <c r="K248" s="4">
        <v>59.99</v>
      </c>
    </row>
    <row r="249" spans="1:11" x14ac:dyDescent="0.4">
      <c r="A249" s="1">
        <v>287</v>
      </c>
      <c r="B249" s="1" t="s">
        <v>193</v>
      </c>
      <c r="C249" s="2" t="s">
        <v>251</v>
      </c>
      <c r="D249" s="3">
        <v>42503</v>
      </c>
      <c r="E249" s="2">
        <v>8</v>
      </c>
      <c r="F249" s="1" t="s">
        <v>6</v>
      </c>
      <c r="G249" s="1">
        <v>1</v>
      </c>
      <c r="H249" s="1" t="s">
        <v>373</v>
      </c>
      <c r="I249" s="1">
        <v>1</v>
      </c>
      <c r="J249" s="2" t="s">
        <v>384</v>
      </c>
      <c r="K249" s="4">
        <v>79.989999999999995</v>
      </c>
    </row>
    <row r="250" spans="1:11" x14ac:dyDescent="0.4">
      <c r="A250" s="1">
        <v>287</v>
      </c>
      <c r="B250" s="1" t="s">
        <v>193</v>
      </c>
      <c r="C250" s="2" t="s">
        <v>251</v>
      </c>
      <c r="D250" s="3">
        <v>42154</v>
      </c>
      <c r="E250" s="2">
        <v>6</v>
      </c>
      <c r="F250" s="1" t="s">
        <v>5</v>
      </c>
      <c r="G250" s="1">
        <v>3</v>
      </c>
      <c r="H250" s="1" t="s">
        <v>374</v>
      </c>
      <c r="I250" s="1">
        <v>3</v>
      </c>
      <c r="J250" s="2" t="s">
        <v>386</v>
      </c>
      <c r="K250" s="4">
        <v>69.989999999999995</v>
      </c>
    </row>
    <row r="251" spans="1:11" x14ac:dyDescent="0.4">
      <c r="A251" s="1">
        <v>289</v>
      </c>
      <c r="B251" s="1" t="s">
        <v>194</v>
      </c>
      <c r="C251" s="2" t="s">
        <v>251</v>
      </c>
      <c r="D251" s="3">
        <v>42124</v>
      </c>
      <c r="E251" s="2">
        <v>5</v>
      </c>
      <c r="F251" s="1" t="s">
        <v>4</v>
      </c>
      <c r="G251" s="1">
        <v>2</v>
      </c>
      <c r="H251" s="1" t="s">
        <v>375</v>
      </c>
      <c r="I251" s="1">
        <v>3</v>
      </c>
      <c r="J251" s="2" t="s">
        <v>386</v>
      </c>
      <c r="K251" s="4">
        <v>45.99</v>
      </c>
    </row>
    <row r="252" spans="1:11" x14ac:dyDescent="0.4">
      <c r="A252" s="1">
        <v>289</v>
      </c>
      <c r="B252" s="1" t="s">
        <v>194</v>
      </c>
      <c r="C252" s="2" t="s">
        <v>251</v>
      </c>
      <c r="D252" s="3">
        <v>43097</v>
      </c>
      <c r="E252" s="2">
        <v>9</v>
      </c>
      <c r="F252" s="1" t="s">
        <v>7</v>
      </c>
      <c r="G252" s="1">
        <v>2</v>
      </c>
      <c r="H252" s="1" t="s">
        <v>375</v>
      </c>
      <c r="I252" s="1">
        <v>4</v>
      </c>
      <c r="J252" s="2" t="s">
        <v>387</v>
      </c>
      <c r="K252" s="4">
        <v>119</v>
      </c>
    </row>
    <row r="253" spans="1:11" x14ac:dyDescent="0.4">
      <c r="A253" s="1">
        <v>291</v>
      </c>
      <c r="B253" s="1" t="s">
        <v>195</v>
      </c>
      <c r="C253" s="2" t="s">
        <v>251</v>
      </c>
      <c r="D253" s="3">
        <v>43806</v>
      </c>
      <c r="E253" s="2">
        <v>10</v>
      </c>
      <c r="F253" s="1" t="s">
        <v>8</v>
      </c>
      <c r="G253" s="1">
        <v>1</v>
      </c>
      <c r="H253" s="1" t="s">
        <v>373</v>
      </c>
      <c r="I253" s="1">
        <v>2</v>
      </c>
      <c r="J253" s="2" t="s">
        <v>385</v>
      </c>
      <c r="K253" s="4">
        <v>119</v>
      </c>
    </row>
    <row r="254" spans="1:11" x14ac:dyDescent="0.4">
      <c r="A254" s="1">
        <v>291</v>
      </c>
      <c r="B254" s="1" t="s">
        <v>195</v>
      </c>
      <c r="C254" s="2" t="s">
        <v>251</v>
      </c>
      <c r="D254" s="3">
        <v>43514</v>
      </c>
      <c r="E254" s="2">
        <v>2</v>
      </c>
      <c r="F254" s="1" t="s">
        <v>1</v>
      </c>
      <c r="G254" s="1">
        <v>1</v>
      </c>
      <c r="H254" s="1" t="s">
        <v>373</v>
      </c>
      <c r="I254" s="1">
        <v>4</v>
      </c>
      <c r="J254" s="2" t="s">
        <v>387</v>
      </c>
      <c r="K254" s="4">
        <v>59.99</v>
      </c>
    </row>
    <row r="255" spans="1:11" x14ac:dyDescent="0.4">
      <c r="A255" s="1">
        <v>294</v>
      </c>
      <c r="B255" s="1" t="s">
        <v>196</v>
      </c>
      <c r="C255" s="2" t="s">
        <v>251</v>
      </c>
      <c r="D255" s="3">
        <v>43668</v>
      </c>
      <c r="E255" s="2">
        <v>2</v>
      </c>
      <c r="F255" s="1" t="s">
        <v>1</v>
      </c>
      <c r="G255" s="1">
        <v>1</v>
      </c>
      <c r="H255" s="1" t="s">
        <v>373</v>
      </c>
      <c r="I255" s="1">
        <v>1</v>
      </c>
      <c r="J255" s="2" t="s">
        <v>384</v>
      </c>
      <c r="K255" s="4">
        <v>59.99</v>
      </c>
    </row>
    <row r="256" spans="1:11" x14ac:dyDescent="0.4">
      <c r="A256" s="1">
        <v>294</v>
      </c>
      <c r="B256" s="1" t="s">
        <v>196</v>
      </c>
      <c r="C256" s="2" t="s">
        <v>251</v>
      </c>
      <c r="D256" s="3">
        <v>42371</v>
      </c>
      <c r="E256" s="2">
        <v>4</v>
      </c>
      <c r="F256" s="1" t="s">
        <v>3</v>
      </c>
      <c r="G256" s="1">
        <v>2</v>
      </c>
      <c r="H256" s="1" t="s">
        <v>375</v>
      </c>
      <c r="I256" s="1">
        <v>3</v>
      </c>
      <c r="J256" s="2" t="s">
        <v>386</v>
      </c>
      <c r="K256" s="4">
        <v>45.99</v>
      </c>
    </row>
    <row r="257" spans="1:11" x14ac:dyDescent="0.4">
      <c r="A257" s="1">
        <v>294</v>
      </c>
      <c r="B257" s="1" t="s">
        <v>196</v>
      </c>
      <c r="C257" s="2" t="s">
        <v>251</v>
      </c>
      <c r="D257" s="3">
        <v>42980</v>
      </c>
      <c r="E257" s="2">
        <v>4</v>
      </c>
      <c r="F257" s="1" t="s">
        <v>3</v>
      </c>
      <c r="G257" s="1">
        <v>1</v>
      </c>
      <c r="H257" s="1" t="s">
        <v>373</v>
      </c>
      <c r="I257" s="1">
        <v>4</v>
      </c>
      <c r="J257" s="2" t="s">
        <v>387</v>
      </c>
      <c r="K257" s="4">
        <v>45.99</v>
      </c>
    </row>
    <row r="258" spans="1:11" x14ac:dyDescent="0.4">
      <c r="A258" s="1">
        <v>295</v>
      </c>
      <c r="B258" s="1" t="s">
        <v>197</v>
      </c>
      <c r="C258" s="2" t="s">
        <v>251</v>
      </c>
      <c r="D258" s="3">
        <v>44075</v>
      </c>
      <c r="E258" s="2">
        <v>1</v>
      </c>
      <c r="F258" s="1" t="s">
        <v>0</v>
      </c>
      <c r="G258" s="1">
        <v>1</v>
      </c>
      <c r="H258" s="1" t="s">
        <v>373</v>
      </c>
      <c r="I258" s="1">
        <v>4</v>
      </c>
      <c r="J258" s="2" t="s">
        <v>387</v>
      </c>
      <c r="K258" s="4">
        <v>49.99</v>
      </c>
    </row>
    <row r="259" spans="1:11" x14ac:dyDescent="0.4">
      <c r="A259" s="1">
        <v>296</v>
      </c>
      <c r="B259" s="1" t="s">
        <v>198</v>
      </c>
      <c r="C259" s="2" t="s">
        <v>251</v>
      </c>
      <c r="D259" s="3">
        <v>42140</v>
      </c>
      <c r="E259" s="2">
        <v>1</v>
      </c>
      <c r="F259" s="1" t="s">
        <v>0</v>
      </c>
      <c r="G259" s="1">
        <v>3</v>
      </c>
      <c r="H259" s="1" t="s">
        <v>374</v>
      </c>
      <c r="I259" s="1">
        <v>4</v>
      </c>
      <c r="J259" s="2" t="s">
        <v>387</v>
      </c>
      <c r="K259" s="4">
        <v>49.99</v>
      </c>
    </row>
    <row r="260" spans="1:11" x14ac:dyDescent="0.4">
      <c r="A260" s="1">
        <v>296</v>
      </c>
      <c r="B260" s="1" t="s">
        <v>198</v>
      </c>
      <c r="C260" s="2" t="s">
        <v>251</v>
      </c>
      <c r="D260" s="3">
        <v>42848</v>
      </c>
      <c r="E260" s="2">
        <v>3</v>
      </c>
      <c r="F260" s="1" t="s">
        <v>2</v>
      </c>
      <c r="G260" s="1">
        <v>1</v>
      </c>
      <c r="H260" s="1" t="s">
        <v>373</v>
      </c>
      <c r="I260" s="1">
        <v>4</v>
      </c>
      <c r="J260" s="2" t="s">
        <v>387</v>
      </c>
      <c r="K260" s="4">
        <v>39.99</v>
      </c>
    </row>
    <row r="261" spans="1:11" x14ac:dyDescent="0.4">
      <c r="A261" s="1">
        <v>304</v>
      </c>
      <c r="B261" s="1" t="s">
        <v>202</v>
      </c>
      <c r="C261" s="2" t="s">
        <v>251</v>
      </c>
      <c r="D261" s="3">
        <v>43685</v>
      </c>
      <c r="E261" s="2">
        <v>3</v>
      </c>
      <c r="F261" s="1" t="s">
        <v>2</v>
      </c>
      <c r="G261" s="1">
        <v>2</v>
      </c>
      <c r="H261" s="1" t="s">
        <v>375</v>
      </c>
      <c r="I261" s="1">
        <v>2</v>
      </c>
      <c r="J261" s="2" t="s">
        <v>385</v>
      </c>
      <c r="K261" s="4">
        <v>39.99</v>
      </c>
    </row>
    <row r="262" spans="1:11" x14ac:dyDescent="0.4">
      <c r="A262" s="1">
        <v>305</v>
      </c>
      <c r="B262" s="1" t="s">
        <v>203</v>
      </c>
      <c r="C262" s="2" t="s">
        <v>251</v>
      </c>
      <c r="D262" s="3">
        <v>42389</v>
      </c>
      <c r="E262" s="2">
        <v>1</v>
      </c>
      <c r="F262" s="1" t="s">
        <v>0</v>
      </c>
      <c r="G262" s="1">
        <v>1</v>
      </c>
      <c r="H262" s="1" t="s">
        <v>373</v>
      </c>
      <c r="I262" s="1">
        <v>2</v>
      </c>
      <c r="J262" s="2" t="s">
        <v>385</v>
      </c>
      <c r="K262" s="4">
        <v>49.99</v>
      </c>
    </row>
    <row r="263" spans="1:11" x14ac:dyDescent="0.4">
      <c r="A263" s="1">
        <v>305</v>
      </c>
      <c r="B263" s="1" t="s">
        <v>203</v>
      </c>
      <c r="C263" s="2" t="s">
        <v>251</v>
      </c>
      <c r="D263" s="3">
        <v>43384</v>
      </c>
      <c r="E263" s="2">
        <v>4</v>
      </c>
      <c r="F263" s="1" t="s">
        <v>3</v>
      </c>
      <c r="G263" s="1">
        <v>2</v>
      </c>
      <c r="H263" s="1" t="s">
        <v>375</v>
      </c>
      <c r="I263" s="1">
        <v>2</v>
      </c>
      <c r="J263" s="2" t="s">
        <v>385</v>
      </c>
      <c r="K263" s="4">
        <v>45.99</v>
      </c>
    </row>
    <row r="264" spans="1:11" x14ac:dyDescent="0.4">
      <c r="A264" s="1">
        <v>307</v>
      </c>
      <c r="B264" s="1" t="s">
        <v>205</v>
      </c>
      <c r="C264" s="2" t="s">
        <v>251</v>
      </c>
      <c r="D264" s="3">
        <v>42396</v>
      </c>
      <c r="E264" s="2">
        <v>5</v>
      </c>
      <c r="F264" s="1" t="s">
        <v>4</v>
      </c>
      <c r="G264" s="1">
        <v>1</v>
      </c>
      <c r="H264" s="1" t="s">
        <v>373</v>
      </c>
      <c r="I264" s="1">
        <v>2</v>
      </c>
      <c r="J264" s="2" t="s">
        <v>385</v>
      </c>
      <c r="K264" s="4">
        <v>45.99</v>
      </c>
    </row>
    <row r="265" spans="1:11" x14ac:dyDescent="0.4">
      <c r="A265" s="1">
        <v>307</v>
      </c>
      <c r="B265" s="1" t="s">
        <v>205</v>
      </c>
      <c r="C265" s="2" t="s">
        <v>251</v>
      </c>
      <c r="D265" s="3">
        <v>42886</v>
      </c>
      <c r="E265" s="2">
        <v>6</v>
      </c>
      <c r="F265" s="1" t="s">
        <v>5</v>
      </c>
      <c r="G265" s="1">
        <v>1</v>
      </c>
      <c r="H265" s="1" t="s">
        <v>373</v>
      </c>
      <c r="I265" s="1">
        <v>4</v>
      </c>
      <c r="J265" s="2" t="s">
        <v>387</v>
      </c>
      <c r="K265" s="4">
        <v>69.989999999999995</v>
      </c>
    </row>
    <row r="266" spans="1:11" x14ac:dyDescent="0.4">
      <c r="A266" s="1">
        <v>308</v>
      </c>
      <c r="B266" s="1" t="s">
        <v>206</v>
      </c>
      <c r="C266" s="2" t="s">
        <v>251</v>
      </c>
      <c r="D266" s="3">
        <v>42358</v>
      </c>
      <c r="E266" s="2">
        <v>1</v>
      </c>
      <c r="F266" s="1" t="s">
        <v>0</v>
      </c>
      <c r="G266" s="1">
        <v>2</v>
      </c>
      <c r="H266" s="1" t="s">
        <v>375</v>
      </c>
      <c r="I266" s="1">
        <v>2</v>
      </c>
      <c r="J266" s="2" t="s">
        <v>385</v>
      </c>
      <c r="K266" s="4">
        <v>49.99</v>
      </c>
    </row>
    <row r="267" spans="1:11" x14ac:dyDescent="0.4">
      <c r="A267" s="1">
        <v>309</v>
      </c>
      <c r="B267" s="1" t="s">
        <v>207</v>
      </c>
      <c r="C267" s="2" t="s">
        <v>251</v>
      </c>
      <c r="D267" s="3">
        <v>43903</v>
      </c>
      <c r="E267" s="2">
        <v>5</v>
      </c>
      <c r="F267" s="1" t="s">
        <v>4</v>
      </c>
      <c r="G267" s="1">
        <v>2</v>
      </c>
      <c r="H267" s="1" t="s">
        <v>375</v>
      </c>
      <c r="I267" s="1">
        <v>4</v>
      </c>
      <c r="J267" s="2" t="s">
        <v>387</v>
      </c>
      <c r="K267" s="4">
        <v>45.99</v>
      </c>
    </row>
    <row r="268" spans="1:11" x14ac:dyDescent="0.4">
      <c r="A268" s="1">
        <v>310</v>
      </c>
      <c r="B268" s="1" t="s">
        <v>208</v>
      </c>
      <c r="C268" s="2" t="s">
        <v>251</v>
      </c>
      <c r="D268" s="3">
        <v>43674</v>
      </c>
      <c r="E268" s="2">
        <v>8</v>
      </c>
      <c r="F268" s="1" t="s">
        <v>6</v>
      </c>
      <c r="G268" s="1">
        <v>1</v>
      </c>
      <c r="H268" s="1" t="s">
        <v>373</v>
      </c>
      <c r="I268" s="1">
        <v>4</v>
      </c>
      <c r="J268" s="2" t="s">
        <v>387</v>
      </c>
      <c r="K268" s="4">
        <v>79.989999999999995</v>
      </c>
    </row>
    <row r="269" spans="1:11" x14ac:dyDescent="0.4">
      <c r="A269" s="1">
        <v>311</v>
      </c>
      <c r="B269" s="1" t="s">
        <v>209</v>
      </c>
      <c r="C269" s="2" t="s">
        <v>251</v>
      </c>
      <c r="D269" s="3">
        <v>43065</v>
      </c>
      <c r="E269" s="2">
        <v>10</v>
      </c>
      <c r="F269" s="1" t="s">
        <v>8</v>
      </c>
      <c r="G269" s="1">
        <v>1</v>
      </c>
      <c r="H269" s="1" t="s">
        <v>373</v>
      </c>
      <c r="I269" s="1">
        <v>1</v>
      </c>
      <c r="J269" s="2" t="s">
        <v>384</v>
      </c>
      <c r="K269" s="4">
        <v>119</v>
      </c>
    </row>
    <row r="270" spans="1:11" x14ac:dyDescent="0.4">
      <c r="A270" s="1">
        <v>312</v>
      </c>
      <c r="B270" s="1" t="s">
        <v>210</v>
      </c>
      <c r="C270" s="2" t="s">
        <v>251</v>
      </c>
      <c r="D270" s="3">
        <v>42321</v>
      </c>
      <c r="E270" s="2">
        <v>3</v>
      </c>
      <c r="F270" s="1" t="s">
        <v>2</v>
      </c>
      <c r="G270" s="1">
        <v>3</v>
      </c>
      <c r="H270" s="1" t="s">
        <v>374</v>
      </c>
      <c r="I270" s="1">
        <v>3</v>
      </c>
      <c r="J270" s="2" t="s">
        <v>386</v>
      </c>
      <c r="K270" s="4">
        <v>39.99</v>
      </c>
    </row>
    <row r="271" spans="1:11" x14ac:dyDescent="0.4">
      <c r="A271" s="1">
        <v>313</v>
      </c>
      <c r="B271" s="1" t="s">
        <v>211</v>
      </c>
      <c r="C271" s="2" t="s">
        <v>251</v>
      </c>
      <c r="D271" s="3">
        <v>43962</v>
      </c>
      <c r="E271" s="2">
        <v>6</v>
      </c>
      <c r="F271" s="1" t="s">
        <v>5</v>
      </c>
      <c r="G271" s="1">
        <v>1</v>
      </c>
      <c r="H271" s="1" t="s">
        <v>373</v>
      </c>
      <c r="I271" s="1">
        <v>1</v>
      </c>
      <c r="J271" s="2" t="s">
        <v>384</v>
      </c>
      <c r="K271" s="4">
        <v>69.989999999999995</v>
      </c>
    </row>
    <row r="272" spans="1:11" x14ac:dyDescent="0.4">
      <c r="A272" s="1">
        <v>316</v>
      </c>
      <c r="B272" s="1" t="s">
        <v>212</v>
      </c>
      <c r="C272" s="2" t="s">
        <v>251</v>
      </c>
      <c r="D272" s="3">
        <v>43666</v>
      </c>
      <c r="E272" s="2">
        <v>2</v>
      </c>
      <c r="F272" s="1" t="s">
        <v>1</v>
      </c>
      <c r="G272" s="1">
        <v>1</v>
      </c>
      <c r="H272" s="1" t="s">
        <v>373</v>
      </c>
      <c r="I272" s="1">
        <v>1</v>
      </c>
      <c r="J272" s="2" t="s">
        <v>384</v>
      </c>
      <c r="K272" s="4">
        <v>59.99</v>
      </c>
    </row>
    <row r="273" spans="1:11" x14ac:dyDescent="0.4">
      <c r="A273" s="1">
        <v>321</v>
      </c>
      <c r="B273" s="1" t="s">
        <v>214</v>
      </c>
      <c r="C273" s="2" t="s">
        <v>251</v>
      </c>
      <c r="D273" s="3">
        <v>43633</v>
      </c>
      <c r="E273" s="2">
        <v>5</v>
      </c>
      <c r="F273" s="1" t="s">
        <v>4</v>
      </c>
      <c r="G273" s="1">
        <v>1</v>
      </c>
      <c r="H273" s="1" t="s">
        <v>373</v>
      </c>
      <c r="I273" s="1">
        <v>2</v>
      </c>
      <c r="J273" s="2" t="s">
        <v>385</v>
      </c>
      <c r="K273" s="4">
        <v>45.99</v>
      </c>
    </row>
    <row r="274" spans="1:11" x14ac:dyDescent="0.4">
      <c r="A274" s="1">
        <v>322</v>
      </c>
      <c r="B274" s="1" t="s">
        <v>215</v>
      </c>
      <c r="C274" s="2" t="s">
        <v>251</v>
      </c>
      <c r="D274" s="3">
        <v>43015</v>
      </c>
      <c r="E274" s="2">
        <v>4</v>
      </c>
      <c r="F274" s="1" t="s">
        <v>3</v>
      </c>
      <c r="G274" s="1">
        <v>2</v>
      </c>
      <c r="H274" s="1" t="s">
        <v>375</v>
      </c>
      <c r="I274" s="1">
        <v>1</v>
      </c>
      <c r="J274" s="2" t="s">
        <v>384</v>
      </c>
      <c r="K274" s="4">
        <v>45.99</v>
      </c>
    </row>
    <row r="275" spans="1:11" x14ac:dyDescent="0.4">
      <c r="A275" s="1">
        <v>323</v>
      </c>
      <c r="B275" s="1" t="s">
        <v>216</v>
      </c>
      <c r="C275" s="2" t="s">
        <v>251</v>
      </c>
      <c r="D275" s="3">
        <v>43993</v>
      </c>
      <c r="E275" s="2">
        <v>4</v>
      </c>
      <c r="F275" s="1" t="s">
        <v>3</v>
      </c>
      <c r="G275" s="1">
        <v>1</v>
      </c>
      <c r="H275" s="1" t="s">
        <v>373</v>
      </c>
      <c r="I275" s="1">
        <v>1</v>
      </c>
      <c r="J275" s="2" t="s">
        <v>384</v>
      </c>
      <c r="K275" s="4">
        <v>45.99</v>
      </c>
    </row>
    <row r="276" spans="1:11" x14ac:dyDescent="0.4">
      <c r="A276" s="1">
        <v>323</v>
      </c>
      <c r="B276" s="1" t="s">
        <v>216</v>
      </c>
      <c r="C276" s="2" t="s">
        <v>251</v>
      </c>
      <c r="D276" s="3">
        <v>44036</v>
      </c>
      <c r="E276" s="2">
        <v>9</v>
      </c>
      <c r="F276" s="1" t="s">
        <v>7</v>
      </c>
      <c r="G276" s="1">
        <v>1</v>
      </c>
      <c r="H276" s="1" t="s">
        <v>373</v>
      </c>
      <c r="I276" s="1">
        <v>3</v>
      </c>
      <c r="J276" s="2" t="s">
        <v>386</v>
      </c>
      <c r="K276" s="4">
        <v>119</v>
      </c>
    </row>
    <row r="277" spans="1:11" x14ac:dyDescent="0.4">
      <c r="A277" s="1">
        <v>324</v>
      </c>
      <c r="B277" s="1" t="s">
        <v>217</v>
      </c>
      <c r="C277" s="2" t="s">
        <v>251</v>
      </c>
      <c r="D277" s="3">
        <v>42268</v>
      </c>
      <c r="E277" s="2">
        <v>9</v>
      </c>
      <c r="F277" s="1" t="s">
        <v>7</v>
      </c>
      <c r="G277" s="1">
        <v>1</v>
      </c>
      <c r="H277" s="1" t="s">
        <v>373</v>
      </c>
      <c r="I277" s="1">
        <v>3</v>
      </c>
      <c r="J277" s="2" t="s">
        <v>386</v>
      </c>
      <c r="K277" s="4">
        <v>119</v>
      </c>
    </row>
    <row r="278" spans="1:11" x14ac:dyDescent="0.4">
      <c r="A278" s="1">
        <v>325</v>
      </c>
      <c r="B278" s="1" t="s">
        <v>218</v>
      </c>
      <c r="C278" s="2" t="s">
        <v>251</v>
      </c>
      <c r="D278" s="3">
        <v>42458</v>
      </c>
      <c r="E278" s="2">
        <v>8</v>
      </c>
      <c r="F278" s="1" t="s">
        <v>6</v>
      </c>
      <c r="G278" s="1">
        <v>2</v>
      </c>
      <c r="H278" s="1" t="s">
        <v>375</v>
      </c>
      <c r="I278" s="1">
        <v>2</v>
      </c>
      <c r="J278" s="2" t="s">
        <v>385</v>
      </c>
      <c r="K278" s="4">
        <v>79.989999999999995</v>
      </c>
    </row>
    <row r="279" spans="1:11" x14ac:dyDescent="0.4">
      <c r="A279" s="1">
        <v>325</v>
      </c>
      <c r="B279" s="1" t="s">
        <v>218</v>
      </c>
      <c r="C279" s="2" t="s">
        <v>251</v>
      </c>
      <c r="D279" s="3">
        <v>43240</v>
      </c>
      <c r="E279" s="2">
        <v>1</v>
      </c>
      <c r="F279" s="1" t="s">
        <v>0</v>
      </c>
      <c r="G279" s="1">
        <v>2</v>
      </c>
      <c r="H279" s="1" t="s">
        <v>375</v>
      </c>
      <c r="I279" s="1">
        <v>3</v>
      </c>
      <c r="J279" s="2" t="s">
        <v>386</v>
      </c>
      <c r="K279" s="4">
        <v>49.99</v>
      </c>
    </row>
    <row r="280" spans="1:11" x14ac:dyDescent="0.4">
      <c r="A280" s="1">
        <v>325</v>
      </c>
      <c r="B280" s="1" t="s">
        <v>218</v>
      </c>
      <c r="C280" s="2" t="s">
        <v>251</v>
      </c>
      <c r="D280" s="3">
        <v>42124</v>
      </c>
      <c r="E280" s="2">
        <v>10</v>
      </c>
      <c r="F280" s="1" t="s">
        <v>8</v>
      </c>
      <c r="G280" s="1">
        <v>2</v>
      </c>
      <c r="H280" s="1" t="s">
        <v>375</v>
      </c>
      <c r="I280" s="1">
        <v>3</v>
      </c>
      <c r="J280" s="2" t="s">
        <v>386</v>
      </c>
      <c r="K280" s="4">
        <v>119</v>
      </c>
    </row>
    <row r="281" spans="1:11" x14ac:dyDescent="0.4">
      <c r="A281" s="1">
        <v>328</v>
      </c>
      <c r="B281" s="1" t="s">
        <v>220</v>
      </c>
      <c r="C281" s="2" t="s">
        <v>251</v>
      </c>
      <c r="D281" s="3">
        <v>42901</v>
      </c>
      <c r="E281" s="2">
        <v>10</v>
      </c>
      <c r="F281" s="1" t="s">
        <v>8</v>
      </c>
      <c r="G281" s="1">
        <v>1</v>
      </c>
      <c r="H281" s="1" t="s">
        <v>373</v>
      </c>
      <c r="I281" s="1">
        <v>1</v>
      </c>
      <c r="J281" s="2" t="s">
        <v>384</v>
      </c>
      <c r="K281" s="4">
        <v>119</v>
      </c>
    </row>
    <row r="282" spans="1:11" x14ac:dyDescent="0.4">
      <c r="A282" s="1">
        <v>329</v>
      </c>
      <c r="B282" s="1" t="s">
        <v>221</v>
      </c>
      <c r="C282" s="2" t="s">
        <v>251</v>
      </c>
      <c r="D282" s="3">
        <v>44124</v>
      </c>
      <c r="E282" s="2">
        <v>1</v>
      </c>
      <c r="F282" s="1" t="s">
        <v>0</v>
      </c>
      <c r="G282" s="1">
        <v>1</v>
      </c>
      <c r="H282" s="1" t="s">
        <v>373</v>
      </c>
      <c r="I282" s="1">
        <v>1</v>
      </c>
      <c r="J282" s="2" t="s">
        <v>384</v>
      </c>
      <c r="K282" s="4">
        <v>49.99</v>
      </c>
    </row>
    <row r="283" spans="1:11" x14ac:dyDescent="0.4">
      <c r="A283" s="1">
        <v>330</v>
      </c>
      <c r="B283" s="1" t="s">
        <v>222</v>
      </c>
      <c r="C283" s="2" t="s">
        <v>251</v>
      </c>
      <c r="D283" s="3">
        <v>42053</v>
      </c>
      <c r="E283" s="2">
        <v>3</v>
      </c>
      <c r="F283" s="1" t="s">
        <v>2</v>
      </c>
      <c r="G283" s="1">
        <v>3</v>
      </c>
      <c r="H283" s="1" t="s">
        <v>374</v>
      </c>
      <c r="I283" s="1">
        <v>3</v>
      </c>
      <c r="J283" s="2" t="s">
        <v>386</v>
      </c>
      <c r="K283" s="4">
        <v>39.99</v>
      </c>
    </row>
    <row r="284" spans="1:11" x14ac:dyDescent="0.4">
      <c r="A284" s="1">
        <v>332</v>
      </c>
      <c r="B284" s="1" t="s">
        <v>223</v>
      </c>
      <c r="C284" s="2" t="s">
        <v>251</v>
      </c>
      <c r="D284" s="3">
        <v>44112</v>
      </c>
      <c r="E284" s="2">
        <v>7</v>
      </c>
      <c r="F284" s="1" t="s">
        <v>742</v>
      </c>
      <c r="G284" s="1">
        <v>2</v>
      </c>
      <c r="H284" s="1" t="s">
        <v>375</v>
      </c>
      <c r="I284" s="1">
        <v>1</v>
      </c>
      <c r="J284" s="2" t="s">
        <v>384</v>
      </c>
      <c r="K284" s="4">
        <v>69.989999999999995</v>
      </c>
    </row>
    <row r="285" spans="1:11" x14ac:dyDescent="0.4">
      <c r="A285" s="1">
        <v>334</v>
      </c>
      <c r="B285" s="1" t="s">
        <v>224</v>
      </c>
      <c r="C285" s="2" t="s">
        <v>251</v>
      </c>
      <c r="D285" s="3">
        <v>43770</v>
      </c>
      <c r="E285" s="2">
        <v>8</v>
      </c>
      <c r="F285" s="1" t="s">
        <v>6</v>
      </c>
      <c r="G285" s="1">
        <v>1</v>
      </c>
      <c r="H285" s="1" t="s">
        <v>373</v>
      </c>
      <c r="I285" s="1">
        <v>4</v>
      </c>
      <c r="J285" s="2" t="s">
        <v>387</v>
      </c>
      <c r="K285" s="4">
        <v>79.989999999999995</v>
      </c>
    </row>
    <row r="286" spans="1:11" x14ac:dyDescent="0.4">
      <c r="A286" s="1">
        <v>335</v>
      </c>
      <c r="B286" s="1" t="s">
        <v>225</v>
      </c>
      <c r="C286" s="2" t="s">
        <v>251</v>
      </c>
      <c r="D286" s="3">
        <v>43432</v>
      </c>
      <c r="E286" s="2">
        <v>1</v>
      </c>
      <c r="F286" s="1" t="s">
        <v>0</v>
      </c>
      <c r="G286" s="1">
        <v>1</v>
      </c>
      <c r="H286" s="1" t="s">
        <v>373</v>
      </c>
      <c r="I286" s="1">
        <v>1</v>
      </c>
      <c r="J286" s="2" t="s">
        <v>384</v>
      </c>
      <c r="K286" s="4">
        <v>49.99</v>
      </c>
    </row>
    <row r="287" spans="1:11" x14ac:dyDescent="0.4">
      <c r="A287" s="1">
        <v>335</v>
      </c>
      <c r="B287" s="1" t="s">
        <v>225</v>
      </c>
      <c r="C287" s="2" t="s">
        <v>251</v>
      </c>
      <c r="D287" s="3">
        <v>42586</v>
      </c>
      <c r="E287" s="2">
        <v>3</v>
      </c>
      <c r="F287" s="1" t="s">
        <v>2</v>
      </c>
      <c r="G287" s="1">
        <v>1</v>
      </c>
      <c r="H287" s="1" t="s">
        <v>373</v>
      </c>
      <c r="I287" s="1">
        <v>1</v>
      </c>
      <c r="J287" s="2" t="s">
        <v>384</v>
      </c>
      <c r="K287" s="4">
        <v>39.99</v>
      </c>
    </row>
    <row r="288" spans="1:11" x14ac:dyDescent="0.4">
      <c r="A288" s="1">
        <v>335</v>
      </c>
      <c r="B288" s="1" t="s">
        <v>225</v>
      </c>
      <c r="C288" s="2" t="s">
        <v>251</v>
      </c>
      <c r="D288" s="3">
        <v>42180</v>
      </c>
      <c r="E288" s="2">
        <v>5</v>
      </c>
      <c r="F288" s="1" t="s">
        <v>4</v>
      </c>
      <c r="G288" s="1">
        <v>1</v>
      </c>
      <c r="H288" s="1" t="s">
        <v>373</v>
      </c>
      <c r="I288" s="1">
        <v>1</v>
      </c>
      <c r="J288" s="2" t="s">
        <v>384</v>
      </c>
      <c r="K288" s="4">
        <v>45.99</v>
      </c>
    </row>
    <row r="289" spans="1:11" x14ac:dyDescent="0.4">
      <c r="A289" s="1">
        <v>335</v>
      </c>
      <c r="B289" s="1" t="s">
        <v>225</v>
      </c>
      <c r="C289" s="2" t="s">
        <v>251</v>
      </c>
      <c r="D289" s="3">
        <v>44075</v>
      </c>
      <c r="E289" s="2">
        <v>8</v>
      </c>
      <c r="F289" s="1" t="s">
        <v>6</v>
      </c>
      <c r="G289" s="1">
        <v>2</v>
      </c>
      <c r="H289" s="1" t="s">
        <v>375</v>
      </c>
      <c r="I289" s="1">
        <v>2</v>
      </c>
      <c r="J289" s="2" t="s">
        <v>385</v>
      </c>
      <c r="K289" s="4">
        <v>79.989999999999995</v>
      </c>
    </row>
    <row r="290" spans="1:11" x14ac:dyDescent="0.4">
      <c r="A290" s="1">
        <v>336</v>
      </c>
      <c r="B290" s="1" t="s">
        <v>226</v>
      </c>
      <c r="C290" s="2" t="s">
        <v>251</v>
      </c>
      <c r="D290" s="3">
        <v>42765</v>
      </c>
      <c r="E290" s="2">
        <v>5</v>
      </c>
      <c r="F290" s="1" t="s">
        <v>4</v>
      </c>
      <c r="G290" s="1">
        <v>1</v>
      </c>
      <c r="H290" s="1" t="s">
        <v>373</v>
      </c>
      <c r="I290" s="1">
        <v>1</v>
      </c>
      <c r="J290" s="2" t="s">
        <v>384</v>
      </c>
      <c r="K290" s="4">
        <v>45.99</v>
      </c>
    </row>
    <row r="291" spans="1:11" x14ac:dyDescent="0.4">
      <c r="A291" s="1">
        <v>338</v>
      </c>
      <c r="B291" s="1" t="s">
        <v>227</v>
      </c>
      <c r="C291" s="2" t="s">
        <v>251</v>
      </c>
      <c r="D291" s="3">
        <v>43515</v>
      </c>
      <c r="E291" s="2">
        <v>8</v>
      </c>
      <c r="F291" s="1" t="s">
        <v>6</v>
      </c>
      <c r="G291" s="1">
        <v>1</v>
      </c>
      <c r="H291" s="1" t="s">
        <v>373</v>
      </c>
      <c r="I291" s="1">
        <v>2</v>
      </c>
      <c r="J291" s="2" t="s">
        <v>385</v>
      </c>
      <c r="K291" s="4">
        <v>79.989999999999995</v>
      </c>
    </row>
    <row r="292" spans="1:11" x14ac:dyDescent="0.4">
      <c r="A292" s="1">
        <v>338</v>
      </c>
      <c r="B292" s="1" t="s">
        <v>227</v>
      </c>
      <c r="C292" s="2" t="s">
        <v>251</v>
      </c>
      <c r="D292" s="3">
        <v>43908</v>
      </c>
      <c r="E292" s="2">
        <v>7</v>
      </c>
      <c r="F292" s="1" t="s">
        <v>742</v>
      </c>
      <c r="G292" s="1">
        <v>2</v>
      </c>
      <c r="H292" s="1" t="s">
        <v>375</v>
      </c>
      <c r="I292" s="1">
        <v>2</v>
      </c>
      <c r="J292" s="2" t="s">
        <v>385</v>
      </c>
      <c r="K292" s="4">
        <v>69.989999999999995</v>
      </c>
    </row>
    <row r="293" spans="1:11" x14ac:dyDescent="0.4">
      <c r="A293" s="1">
        <v>341</v>
      </c>
      <c r="B293" s="1" t="s">
        <v>228</v>
      </c>
      <c r="C293" s="2" t="s">
        <v>251</v>
      </c>
      <c r="D293" s="3">
        <v>43002</v>
      </c>
      <c r="E293" s="2">
        <v>5</v>
      </c>
      <c r="F293" s="1" t="s">
        <v>4</v>
      </c>
      <c r="G293" s="1">
        <v>1</v>
      </c>
      <c r="H293" s="1" t="s">
        <v>373</v>
      </c>
      <c r="I293" s="1">
        <v>1</v>
      </c>
      <c r="J293" s="2" t="s">
        <v>384</v>
      </c>
      <c r="K293" s="4">
        <v>45.99</v>
      </c>
    </row>
    <row r="294" spans="1:11" x14ac:dyDescent="0.4">
      <c r="A294" s="1">
        <v>342</v>
      </c>
      <c r="B294" s="1" t="s">
        <v>229</v>
      </c>
      <c r="C294" s="2" t="s">
        <v>251</v>
      </c>
      <c r="D294" s="3">
        <v>44111</v>
      </c>
      <c r="E294" s="2">
        <v>6</v>
      </c>
      <c r="F294" s="1" t="s">
        <v>5</v>
      </c>
      <c r="G294" s="1">
        <v>1</v>
      </c>
      <c r="H294" s="1" t="s">
        <v>373</v>
      </c>
      <c r="I294" s="1">
        <v>2</v>
      </c>
      <c r="J294" s="2" t="s">
        <v>385</v>
      </c>
      <c r="K294" s="4">
        <v>69.989999999999995</v>
      </c>
    </row>
    <row r="295" spans="1:11" x14ac:dyDescent="0.4">
      <c r="A295" s="1">
        <v>342</v>
      </c>
      <c r="B295" s="1" t="s">
        <v>229</v>
      </c>
      <c r="C295" s="2" t="s">
        <v>251</v>
      </c>
      <c r="D295" s="3">
        <v>42123</v>
      </c>
      <c r="E295" s="2">
        <v>5</v>
      </c>
      <c r="F295" s="1" t="s">
        <v>4</v>
      </c>
      <c r="G295" s="1">
        <v>1</v>
      </c>
      <c r="H295" s="1" t="s">
        <v>373</v>
      </c>
      <c r="I295" s="1">
        <v>4</v>
      </c>
      <c r="J295" s="2" t="s">
        <v>387</v>
      </c>
      <c r="K295" s="4">
        <v>45.99</v>
      </c>
    </row>
    <row r="296" spans="1:11" x14ac:dyDescent="0.4">
      <c r="A296" s="1">
        <v>343</v>
      </c>
      <c r="B296" s="1" t="s">
        <v>230</v>
      </c>
      <c r="C296" s="2" t="s">
        <v>251</v>
      </c>
      <c r="D296" s="3">
        <v>43254</v>
      </c>
      <c r="E296" s="2">
        <v>9</v>
      </c>
      <c r="F296" s="1" t="s">
        <v>7</v>
      </c>
      <c r="G296" s="1">
        <v>2</v>
      </c>
      <c r="H296" s="1" t="s">
        <v>375</v>
      </c>
      <c r="I296" s="1">
        <v>3</v>
      </c>
      <c r="J296" s="2" t="s">
        <v>386</v>
      </c>
      <c r="K296" s="4">
        <v>119</v>
      </c>
    </row>
    <row r="297" spans="1:11" x14ac:dyDescent="0.4">
      <c r="A297" s="1">
        <v>344</v>
      </c>
      <c r="B297" s="1" t="s">
        <v>231</v>
      </c>
      <c r="C297" s="2" t="s">
        <v>251</v>
      </c>
      <c r="D297" s="3">
        <v>42175</v>
      </c>
      <c r="E297" s="2">
        <v>2</v>
      </c>
      <c r="F297" s="1" t="s">
        <v>1</v>
      </c>
      <c r="G297" s="1">
        <v>1</v>
      </c>
      <c r="H297" s="1" t="s">
        <v>373</v>
      </c>
      <c r="I297" s="1">
        <v>2</v>
      </c>
      <c r="J297" s="2" t="s">
        <v>385</v>
      </c>
      <c r="K297" s="4">
        <v>59.99</v>
      </c>
    </row>
    <row r="298" spans="1:11" x14ac:dyDescent="0.4">
      <c r="A298" s="1">
        <v>346</v>
      </c>
      <c r="B298" s="1" t="s">
        <v>233</v>
      </c>
      <c r="C298" s="2" t="s">
        <v>251</v>
      </c>
      <c r="D298" s="3">
        <v>43624</v>
      </c>
      <c r="E298" s="2">
        <v>5</v>
      </c>
      <c r="F298" s="1" t="s">
        <v>4</v>
      </c>
      <c r="G298" s="1">
        <v>1</v>
      </c>
      <c r="H298" s="1" t="s">
        <v>373</v>
      </c>
      <c r="I298" s="1">
        <v>3</v>
      </c>
      <c r="J298" s="2" t="s">
        <v>386</v>
      </c>
      <c r="K298" s="4">
        <v>45.99</v>
      </c>
    </row>
    <row r="299" spans="1:11" x14ac:dyDescent="0.4">
      <c r="A299" s="1">
        <v>350</v>
      </c>
      <c r="B299" s="1" t="s">
        <v>235</v>
      </c>
      <c r="C299" s="2" t="s">
        <v>251</v>
      </c>
      <c r="D299" s="3">
        <v>42404</v>
      </c>
      <c r="E299" s="2">
        <v>4</v>
      </c>
      <c r="F299" s="1" t="s">
        <v>3</v>
      </c>
      <c r="G299" s="1">
        <v>2</v>
      </c>
      <c r="H299" s="1" t="s">
        <v>375</v>
      </c>
      <c r="I299" s="1">
        <v>1</v>
      </c>
      <c r="J299" s="2" t="s">
        <v>384</v>
      </c>
      <c r="K299" s="4">
        <v>45.99</v>
      </c>
    </row>
    <row r="300" spans="1:11" x14ac:dyDescent="0.4">
      <c r="A300" s="1">
        <v>350</v>
      </c>
      <c r="B300" s="1" t="s">
        <v>235</v>
      </c>
      <c r="C300" s="2" t="s">
        <v>251</v>
      </c>
      <c r="D300" s="3">
        <v>43012</v>
      </c>
      <c r="E300" s="2">
        <v>1</v>
      </c>
      <c r="F300" s="1" t="s">
        <v>0</v>
      </c>
      <c r="G300" s="1">
        <v>2</v>
      </c>
      <c r="H300" s="1" t="s">
        <v>375</v>
      </c>
      <c r="I300" s="1">
        <v>3</v>
      </c>
      <c r="J300" s="2" t="s">
        <v>386</v>
      </c>
      <c r="K300" s="4">
        <v>49.99</v>
      </c>
    </row>
    <row r="301" spans="1:11" x14ac:dyDescent="0.4">
      <c r="A301" s="1">
        <v>350</v>
      </c>
      <c r="B301" s="1" t="s">
        <v>235</v>
      </c>
      <c r="C301" s="2" t="s">
        <v>251</v>
      </c>
      <c r="D301" s="3">
        <v>42120</v>
      </c>
      <c r="E301" s="2">
        <v>8</v>
      </c>
      <c r="F301" s="1" t="s">
        <v>6</v>
      </c>
      <c r="G301" s="1">
        <v>1</v>
      </c>
      <c r="H301" s="1" t="s">
        <v>373</v>
      </c>
      <c r="I301" s="1">
        <v>4</v>
      </c>
      <c r="J301" s="2" t="s">
        <v>387</v>
      </c>
      <c r="K301" s="4">
        <v>79.989999999999995</v>
      </c>
    </row>
    <row r="302" spans="1:11" x14ac:dyDescent="0.4">
      <c r="A302" s="1">
        <v>351</v>
      </c>
      <c r="B302" s="1" t="s">
        <v>236</v>
      </c>
      <c r="C302" s="2" t="s">
        <v>251</v>
      </c>
      <c r="D302" s="3">
        <v>44153</v>
      </c>
      <c r="E302" s="2">
        <v>2</v>
      </c>
      <c r="F302" s="1" t="s">
        <v>1</v>
      </c>
      <c r="G302" s="1">
        <v>1</v>
      </c>
      <c r="H302" s="1" t="s">
        <v>373</v>
      </c>
      <c r="I302" s="1">
        <v>3</v>
      </c>
      <c r="J302" s="2" t="s">
        <v>386</v>
      </c>
      <c r="K302" s="4">
        <v>59.99</v>
      </c>
    </row>
    <row r="303" spans="1:11" x14ac:dyDescent="0.4">
      <c r="A303" s="1">
        <v>359</v>
      </c>
      <c r="B303" s="1" t="s">
        <v>238</v>
      </c>
      <c r="C303" s="2" t="s">
        <v>251</v>
      </c>
      <c r="D303" s="3">
        <v>43649</v>
      </c>
      <c r="E303" s="2">
        <v>8</v>
      </c>
      <c r="F303" s="1" t="s">
        <v>6</v>
      </c>
      <c r="G303" s="1">
        <v>1</v>
      </c>
      <c r="H303" s="1" t="s">
        <v>373</v>
      </c>
      <c r="I303" s="1">
        <v>1</v>
      </c>
      <c r="J303" s="2" t="s">
        <v>384</v>
      </c>
      <c r="K303" s="4">
        <v>79.989999999999995</v>
      </c>
    </row>
    <row r="304" spans="1:11" x14ac:dyDescent="0.4">
      <c r="A304" s="1">
        <v>360</v>
      </c>
      <c r="B304" s="1" t="s">
        <v>239</v>
      </c>
      <c r="C304" s="2" t="s">
        <v>251</v>
      </c>
      <c r="D304" s="3">
        <v>43842</v>
      </c>
      <c r="E304" s="2">
        <v>6</v>
      </c>
      <c r="F304" s="1" t="s">
        <v>5</v>
      </c>
      <c r="G304" s="1">
        <v>2</v>
      </c>
      <c r="H304" s="1" t="s">
        <v>375</v>
      </c>
      <c r="I304" s="1">
        <v>1</v>
      </c>
      <c r="J304" s="2" t="s">
        <v>384</v>
      </c>
      <c r="K304" s="4">
        <v>69.989999999999995</v>
      </c>
    </row>
    <row r="305" spans="1:11" x14ac:dyDescent="0.4">
      <c r="A305" s="1">
        <v>360</v>
      </c>
      <c r="B305" s="1" t="s">
        <v>239</v>
      </c>
      <c r="C305" s="2" t="s">
        <v>251</v>
      </c>
      <c r="D305" s="3">
        <v>43933</v>
      </c>
      <c r="E305" s="2">
        <v>10</v>
      </c>
      <c r="F305" s="1" t="s">
        <v>8</v>
      </c>
      <c r="G305" s="1">
        <v>1</v>
      </c>
      <c r="H305" s="1" t="s">
        <v>373</v>
      </c>
      <c r="I305" s="1">
        <v>3</v>
      </c>
      <c r="J305" s="2" t="s">
        <v>386</v>
      </c>
      <c r="K305" s="4">
        <v>119</v>
      </c>
    </row>
    <row r="306" spans="1:11" x14ac:dyDescent="0.4">
      <c r="A306" s="1">
        <v>361</v>
      </c>
      <c r="B306" s="1" t="s">
        <v>240</v>
      </c>
      <c r="C306" s="2" t="s">
        <v>251</v>
      </c>
      <c r="D306" s="3">
        <v>42368</v>
      </c>
      <c r="E306" s="2">
        <v>3</v>
      </c>
      <c r="F306" s="1" t="s">
        <v>2</v>
      </c>
      <c r="G306" s="1">
        <v>1</v>
      </c>
      <c r="H306" s="1" t="s">
        <v>373</v>
      </c>
      <c r="I306" s="1">
        <v>3</v>
      </c>
      <c r="J306" s="2" t="s">
        <v>386</v>
      </c>
      <c r="K306" s="4">
        <v>39.99</v>
      </c>
    </row>
    <row r="307" spans="1:11" x14ac:dyDescent="0.4">
      <c r="A307" s="1">
        <v>362</v>
      </c>
      <c r="B307" s="1" t="s">
        <v>241</v>
      </c>
      <c r="C307" s="2" t="s">
        <v>251</v>
      </c>
      <c r="D307" s="3">
        <v>44076</v>
      </c>
      <c r="E307" s="2">
        <v>4</v>
      </c>
      <c r="F307" s="1" t="s">
        <v>3</v>
      </c>
      <c r="G307" s="1">
        <v>1</v>
      </c>
      <c r="H307" s="1" t="s">
        <v>373</v>
      </c>
      <c r="I307" s="1">
        <v>2</v>
      </c>
      <c r="J307" s="2" t="s">
        <v>385</v>
      </c>
      <c r="K307" s="4">
        <v>45.99</v>
      </c>
    </row>
    <row r="308" spans="1:11" x14ac:dyDescent="0.4">
      <c r="A308" s="1">
        <v>363</v>
      </c>
      <c r="B308" s="1" t="s">
        <v>242</v>
      </c>
      <c r="C308" s="2" t="s">
        <v>251</v>
      </c>
      <c r="D308" s="3">
        <v>43845</v>
      </c>
      <c r="E308" s="2">
        <v>2</v>
      </c>
      <c r="F308" s="1" t="s">
        <v>1</v>
      </c>
      <c r="G308" s="1">
        <v>1</v>
      </c>
      <c r="H308" s="1" t="s">
        <v>373</v>
      </c>
      <c r="I308" s="1">
        <v>2</v>
      </c>
      <c r="J308" s="2" t="s">
        <v>385</v>
      </c>
      <c r="K308" s="4">
        <v>59.99</v>
      </c>
    </row>
    <row r="309" spans="1:11" x14ac:dyDescent="0.4">
      <c r="A309" s="1">
        <v>365</v>
      </c>
      <c r="B309" s="1" t="s">
        <v>243</v>
      </c>
      <c r="C309" s="2" t="s">
        <v>251</v>
      </c>
      <c r="D309" s="3">
        <v>44008</v>
      </c>
      <c r="E309" s="2">
        <v>8</v>
      </c>
      <c r="F309" s="1" t="s">
        <v>6</v>
      </c>
      <c r="G309" s="1">
        <v>3</v>
      </c>
      <c r="H309" s="1" t="s">
        <v>374</v>
      </c>
      <c r="I309" s="1">
        <v>4</v>
      </c>
      <c r="J309" s="2" t="s">
        <v>387</v>
      </c>
      <c r="K309" s="4">
        <v>79.989999999999995</v>
      </c>
    </row>
    <row r="310" spans="1:11" x14ac:dyDescent="0.4">
      <c r="A310" s="1">
        <v>367</v>
      </c>
      <c r="B310" s="1" t="s">
        <v>244</v>
      </c>
      <c r="C310" s="2" t="s">
        <v>251</v>
      </c>
      <c r="D310" s="3">
        <v>42406</v>
      </c>
      <c r="E310" s="2">
        <v>8</v>
      </c>
      <c r="F310" s="1" t="s">
        <v>6</v>
      </c>
      <c r="G310" s="1">
        <v>1</v>
      </c>
      <c r="H310" s="1" t="s">
        <v>373</v>
      </c>
      <c r="I310" s="1">
        <v>1</v>
      </c>
      <c r="J310" s="2" t="s">
        <v>384</v>
      </c>
      <c r="K310" s="4">
        <v>79.989999999999995</v>
      </c>
    </row>
    <row r="311" spans="1:11" x14ac:dyDescent="0.4">
      <c r="A311" s="1">
        <v>368</v>
      </c>
      <c r="B311" s="1" t="s">
        <v>245</v>
      </c>
      <c r="C311" s="2" t="s">
        <v>251</v>
      </c>
      <c r="D311" s="3">
        <v>42581</v>
      </c>
      <c r="E311" s="2">
        <v>1</v>
      </c>
      <c r="F311" s="1" t="s">
        <v>0</v>
      </c>
      <c r="G311" s="1">
        <v>3</v>
      </c>
      <c r="H311" s="1" t="s">
        <v>374</v>
      </c>
      <c r="I311" s="1">
        <v>2</v>
      </c>
      <c r="J311" s="2" t="s">
        <v>385</v>
      </c>
      <c r="K311" s="4">
        <v>49.99</v>
      </c>
    </row>
    <row r="312" spans="1:11" x14ac:dyDescent="0.4">
      <c r="A312" s="1">
        <v>369</v>
      </c>
      <c r="B312" s="1" t="s">
        <v>246</v>
      </c>
      <c r="C312" s="2" t="s">
        <v>251</v>
      </c>
      <c r="D312" s="3">
        <v>42862</v>
      </c>
      <c r="E312" s="2">
        <v>3</v>
      </c>
      <c r="F312" s="1" t="s">
        <v>2</v>
      </c>
      <c r="G312" s="1">
        <v>2</v>
      </c>
      <c r="H312" s="1" t="s">
        <v>375</v>
      </c>
      <c r="I312" s="1">
        <v>2</v>
      </c>
      <c r="J312" s="2" t="s">
        <v>385</v>
      </c>
      <c r="K312" s="4">
        <v>39.99</v>
      </c>
    </row>
    <row r="313" spans="1:11" x14ac:dyDescent="0.4">
      <c r="A313" s="1">
        <v>371</v>
      </c>
      <c r="B313" s="1" t="s">
        <v>247</v>
      </c>
      <c r="C313" s="2" t="s">
        <v>251</v>
      </c>
      <c r="D313" s="3">
        <v>43772</v>
      </c>
      <c r="E313" s="2">
        <v>10</v>
      </c>
      <c r="F313" s="1" t="s">
        <v>8</v>
      </c>
      <c r="G313" s="1">
        <v>3</v>
      </c>
      <c r="H313" s="1" t="s">
        <v>374</v>
      </c>
      <c r="I313" s="1">
        <v>3</v>
      </c>
      <c r="J313" s="2" t="s">
        <v>386</v>
      </c>
      <c r="K313" s="4">
        <v>119</v>
      </c>
    </row>
    <row r="314" spans="1:11" x14ac:dyDescent="0.4">
      <c r="A314" s="1">
        <v>371</v>
      </c>
      <c r="B314" s="1" t="s">
        <v>247</v>
      </c>
      <c r="C314" s="2" t="s">
        <v>251</v>
      </c>
      <c r="D314" s="3">
        <v>43114</v>
      </c>
      <c r="E314" s="2">
        <v>5</v>
      </c>
      <c r="F314" s="1" t="s">
        <v>4</v>
      </c>
      <c r="G314" s="1">
        <v>1</v>
      </c>
      <c r="H314" s="1" t="s">
        <v>373</v>
      </c>
      <c r="I314" s="1">
        <v>4</v>
      </c>
      <c r="J314" s="2" t="s">
        <v>387</v>
      </c>
      <c r="K314" s="4">
        <v>45.99</v>
      </c>
    </row>
    <row r="315" spans="1:11" x14ac:dyDescent="0.4">
      <c r="A315" s="1">
        <v>372</v>
      </c>
      <c r="B315" s="1" t="s">
        <v>248</v>
      </c>
      <c r="C315" s="2" t="s">
        <v>251</v>
      </c>
      <c r="D315" s="3">
        <v>43800</v>
      </c>
      <c r="E315" s="2">
        <v>7</v>
      </c>
      <c r="F315" s="1" t="s">
        <v>742</v>
      </c>
      <c r="G315" s="1">
        <v>1</v>
      </c>
      <c r="H315" s="1" t="s">
        <v>373</v>
      </c>
      <c r="I315" s="1">
        <v>4</v>
      </c>
      <c r="J315" s="2" t="s">
        <v>387</v>
      </c>
      <c r="K315" s="4">
        <v>69.989999999999995</v>
      </c>
    </row>
    <row r="316" spans="1:11" x14ac:dyDescent="0.4">
      <c r="A316" s="1">
        <v>373</v>
      </c>
      <c r="B316" s="1" t="s">
        <v>249</v>
      </c>
      <c r="C316" s="2" t="s">
        <v>251</v>
      </c>
      <c r="D316" s="3">
        <v>42937</v>
      </c>
      <c r="E316" s="2">
        <v>1</v>
      </c>
      <c r="F316" s="1" t="s">
        <v>0</v>
      </c>
      <c r="G316" s="1">
        <v>1</v>
      </c>
      <c r="H316" s="1" t="s">
        <v>373</v>
      </c>
      <c r="I316" s="1">
        <v>3</v>
      </c>
      <c r="J316" s="2" t="s">
        <v>386</v>
      </c>
      <c r="K316" s="4">
        <v>49.99</v>
      </c>
    </row>
    <row r="317" spans="1:11" x14ac:dyDescent="0.4">
      <c r="A317" s="1">
        <v>374</v>
      </c>
      <c r="B317" s="1" t="s">
        <v>250</v>
      </c>
      <c r="C317" s="2" t="s">
        <v>251</v>
      </c>
      <c r="D317" s="3">
        <v>44041</v>
      </c>
      <c r="E317" s="2">
        <v>3</v>
      </c>
      <c r="F317" s="1" t="s">
        <v>2</v>
      </c>
      <c r="G317" s="1">
        <v>2</v>
      </c>
      <c r="H317" s="1" t="s">
        <v>375</v>
      </c>
      <c r="I317" s="1">
        <v>4</v>
      </c>
      <c r="J317" s="2" t="s">
        <v>387</v>
      </c>
      <c r="K317" s="4">
        <v>39.99</v>
      </c>
    </row>
    <row r="318" spans="1:11" x14ac:dyDescent="0.4">
      <c r="A318" s="1">
        <v>374</v>
      </c>
      <c r="B318" s="1" t="s">
        <v>250</v>
      </c>
      <c r="C318" s="2" t="s">
        <v>251</v>
      </c>
      <c r="D318" s="3">
        <v>42506</v>
      </c>
      <c r="E318" s="2">
        <v>3</v>
      </c>
      <c r="F318" s="1" t="s">
        <v>2</v>
      </c>
      <c r="G318" s="1">
        <v>2</v>
      </c>
      <c r="H318" s="1" t="s">
        <v>375</v>
      </c>
      <c r="I318" s="1">
        <v>4</v>
      </c>
      <c r="J318" s="2" t="s">
        <v>387</v>
      </c>
      <c r="K318" s="4">
        <v>39.99</v>
      </c>
    </row>
    <row r="319" spans="1:11" x14ac:dyDescent="0.4">
      <c r="A319" s="1">
        <v>376</v>
      </c>
      <c r="B319" s="1" t="s">
        <v>252</v>
      </c>
      <c r="C319" s="2" t="s">
        <v>370</v>
      </c>
      <c r="D319" s="3">
        <v>43476</v>
      </c>
      <c r="E319" s="2">
        <v>6</v>
      </c>
      <c r="F319" s="1" t="s">
        <v>5</v>
      </c>
      <c r="G319" s="1">
        <v>2</v>
      </c>
      <c r="H319" s="1" t="s">
        <v>375</v>
      </c>
      <c r="I319" s="1">
        <v>3</v>
      </c>
      <c r="J319" s="2" t="s">
        <v>386</v>
      </c>
      <c r="K319" s="4">
        <v>69.989999999999995</v>
      </c>
    </row>
    <row r="320" spans="1:11" x14ac:dyDescent="0.4">
      <c r="A320" s="1">
        <v>378</v>
      </c>
      <c r="B320" s="1" t="s">
        <v>253</v>
      </c>
      <c r="C320" s="2" t="s">
        <v>370</v>
      </c>
      <c r="D320" s="3">
        <v>42474</v>
      </c>
      <c r="E320" s="2">
        <v>1</v>
      </c>
      <c r="F320" s="1" t="s">
        <v>0</v>
      </c>
      <c r="G320" s="1">
        <v>1</v>
      </c>
      <c r="H320" s="1" t="s">
        <v>373</v>
      </c>
      <c r="I320" s="1">
        <v>2</v>
      </c>
      <c r="J320" s="2" t="s">
        <v>385</v>
      </c>
      <c r="K320" s="4">
        <v>49.99</v>
      </c>
    </row>
    <row r="321" spans="1:11" x14ac:dyDescent="0.4">
      <c r="A321" s="1">
        <v>378</v>
      </c>
      <c r="B321" s="1" t="s">
        <v>253</v>
      </c>
      <c r="C321" s="2" t="s">
        <v>370</v>
      </c>
      <c r="D321" s="3">
        <v>43737</v>
      </c>
      <c r="E321" s="2">
        <v>10</v>
      </c>
      <c r="F321" s="1" t="s">
        <v>8</v>
      </c>
      <c r="G321" s="1">
        <v>1</v>
      </c>
      <c r="H321" s="1" t="s">
        <v>373</v>
      </c>
      <c r="I321" s="1">
        <v>3</v>
      </c>
      <c r="J321" s="2" t="s">
        <v>386</v>
      </c>
      <c r="K321" s="4">
        <v>119</v>
      </c>
    </row>
    <row r="322" spans="1:11" x14ac:dyDescent="0.4">
      <c r="A322" s="1">
        <v>380</v>
      </c>
      <c r="B322" s="1" t="s">
        <v>254</v>
      </c>
      <c r="C322" s="2" t="s">
        <v>370</v>
      </c>
      <c r="D322" s="3">
        <v>43948</v>
      </c>
      <c r="E322" s="2">
        <v>10</v>
      </c>
      <c r="F322" s="1" t="s">
        <v>8</v>
      </c>
      <c r="G322" s="1">
        <v>1</v>
      </c>
      <c r="H322" s="1" t="s">
        <v>373</v>
      </c>
      <c r="I322" s="1">
        <v>3</v>
      </c>
      <c r="J322" s="2" t="s">
        <v>386</v>
      </c>
      <c r="K322" s="4">
        <v>119</v>
      </c>
    </row>
    <row r="323" spans="1:11" x14ac:dyDescent="0.4">
      <c r="A323" s="1">
        <v>382</v>
      </c>
      <c r="B323" s="1" t="s">
        <v>255</v>
      </c>
      <c r="C323" s="2" t="s">
        <v>370</v>
      </c>
      <c r="D323" s="3">
        <v>42844</v>
      </c>
      <c r="E323" s="2">
        <v>6</v>
      </c>
      <c r="F323" s="1" t="s">
        <v>5</v>
      </c>
      <c r="G323" s="1">
        <v>3</v>
      </c>
      <c r="H323" s="1" t="s">
        <v>374</v>
      </c>
      <c r="I323" s="1">
        <v>3</v>
      </c>
      <c r="J323" s="2" t="s">
        <v>386</v>
      </c>
      <c r="K323" s="4">
        <v>69.989999999999995</v>
      </c>
    </row>
    <row r="324" spans="1:11" x14ac:dyDescent="0.4">
      <c r="A324" s="1">
        <v>383</v>
      </c>
      <c r="B324" s="1" t="s">
        <v>256</v>
      </c>
      <c r="C324" s="2" t="s">
        <v>370</v>
      </c>
      <c r="D324" s="3">
        <v>43145</v>
      </c>
      <c r="E324" s="2">
        <v>7</v>
      </c>
      <c r="F324" s="1" t="s">
        <v>742</v>
      </c>
      <c r="G324" s="1">
        <v>2</v>
      </c>
      <c r="H324" s="1" t="s">
        <v>375</v>
      </c>
      <c r="I324" s="1">
        <v>1</v>
      </c>
      <c r="J324" s="2" t="s">
        <v>384</v>
      </c>
      <c r="K324" s="4">
        <v>69.989999999999995</v>
      </c>
    </row>
    <row r="325" spans="1:11" x14ac:dyDescent="0.4">
      <c r="A325" s="1">
        <v>383</v>
      </c>
      <c r="B325" s="1" t="s">
        <v>256</v>
      </c>
      <c r="C325" s="2" t="s">
        <v>370</v>
      </c>
      <c r="D325" s="3">
        <v>43252</v>
      </c>
      <c r="E325" s="2">
        <v>8</v>
      </c>
      <c r="F325" s="1" t="s">
        <v>6</v>
      </c>
      <c r="G325" s="1">
        <v>2</v>
      </c>
      <c r="H325" s="1" t="s">
        <v>375</v>
      </c>
      <c r="I325" s="1">
        <v>2</v>
      </c>
      <c r="J325" s="2" t="s">
        <v>385</v>
      </c>
      <c r="K325" s="4">
        <v>79.989999999999995</v>
      </c>
    </row>
    <row r="326" spans="1:11" x14ac:dyDescent="0.4">
      <c r="A326" s="1">
        <v>383</v>
      </c>
      <c r="B326" s="1" t="s">
        <v>256</v>
      </c>
      <c r="C326" s="2" t="s">
        <v>370</v>
      </c>
      <c r="D326" s="3">
        <v>42609</v>
      </c>
      <c r="E326" s="2">
        <v>7</v>
      </c>
      <c r="F326" s="1" t="s">
        <v>742</v>
      </c>
      <c r="G326" s="1">
        <v>1</v>
      </c>
      <c r="H326" s="1" t="s">
        <v>373</v>
      </c>
      <c r="I326" s="1">
        <v>2</v>
      </c>
      <c r="J326" s="2" t="s">
        <v>385</v>
      </c>
      <c r="K326" s="4">
        <v>69.989999999999995</v>
      </c>
    </row>
    <row r="327" spans="1:11" x14ac:dyDescent="0.4">
      <c r="A327" s="1">
        <v>386</v>
      </c>
      <c r="B327" s="1" t="s">
        <v>257</v>
      </c>
      <c r="C327" s="2" t="s">
        <v>370</v>
      </c>
      <c r="D327" s="3">
        <v>44010</v>
      </c>
      <c r="E327" s="2">
        <v>1</v>
      </c>
      <c r="F327" s="1" t="s">
        <v>0</v>
      </c>
      <c r="G327" s="1">
        <v>1</v>
      </c>
      <c r="H327" s="1" t="s">
        <v>373</v>
      </c>
      <c r="I327" s="1">
        <v>2</v>
      </c>
      <c r="J327" s="2" t="s">
        <v>385</v>
      </c>
      <c r="K327" s="4">
        <v>49.99</v>
      </c>
    </row>
    <row r="328" spans="1:11" x14ac:dyDescent="0.4">
      <c r="A328" s="1">
        <v>386</v>
      </c>
      <c r="B328" s="1" t="s">
        <v>257</v>
      </c>
      <c r="C328" s="2" t="s">
        <v>370</v>
      </c>
      <c r="D328" s="3">
        <v>43499</v>
      </c>
      <c r="E328" s="2">
        <v>3</v>
      </c>
      <c r="F328" s="1" t="s">
        <v>2</v>
      </c>
      <c r="G328" s="1">
        <v>2</v>
      </c>
      <c r="H328" s="1" t="s">
        <v>375</v>
      </c>
      <c r="I328" s="1">
        <v>3</v>
      </c>
      <c r="J328" s="2" t="s">
        <v>386</v>
      </c>
      <c r="K328" s="4">
        <v>39.99</v>
      </c>
    </row>
    <row r="329" spans="1:11" x14ac:dyDescent="0.4">
      <c r="A329" s="1">
        <v>388</v>
      </c>
      <c r="B329" s="1" t="s">
        <v>258</v>
      </c>
      <c r="C329" s="2" t="s">
        <v>370</v>
      </c>
      <c r="D329" s="3">
        <v>42145</v>
      </c>
      <c r="E329" s="2">
        <v>3</v>
      </c>
      <c r="F329" s="1" t="s">
        <v>2</v>
      </c>
      <c r="G329" s="1">
        <v>1</v>
      </c>
      <c r="H329" s="1" t="s">
        <v>373</v>
      </c>
      <c r="I329" s="1">
        <v>1</v>
      </c>
      <c r="J329" s="2" t="s">
        <v>384</v>
      </c>
      <c r="K329" s="4">
        <v>39.99</v>
      </c>
    </row>
    <row r="330" spans="1:11" x14ac:dyDescent="0.4">
      <c r="A330" s="1">
        <v>390</v>
      </c>
      <c r="B330" s="1" t="s">
        <v>259</v>
      </c>
      <c r="C330" s="2" t="s">
        <v>370</v>
      </c>
      <c r="D330" s="3">
        <v>42751</v>
      </c>
      <c r="E330" s="2">
        <v>2</v>
      </c>
      <c r="F330" s="1" t="s">
        <v>1</v>
      </c>
      <c r="G330" s="1">
        <v>1</v>
      </c>
      <c r="H330" s="1" t="s">
        <v>373</v>
      </c>
      <c r="I330" s="1">
        <v>1</v>
      </c>
      <c r="J330" s="2" t="s">
        <v>384</v>
      </c>
      <c r="K330" s="4">
        <v>59.99</v>
      </c>
    </row>
    <row r="331" spans="1:11" x14ac:dyDescent="0.4">
      <c r="A331" s="1">
        <v>390</v>
      </c>
      <c r="B331" s="1" t="s">
        <v>259</v>
      </c>
      <c r="C331" s="2" t="s">
        <v>370</v>
      </c>
      <c r="D331" s="3">
        <v>42521</v>
      </c>
      <c r="E331" s="2">
        <v>7</v>
      </c>
      <c r="F331" s="1" t="s">
        <v>742</v>
      </c>
      <c r="G331" s="1">
        <v>1</v>
      </c>
      <c r="H331" s="1" t="s">
        <v>373</v>
      </c>
      <c r="I331" s="1">
        <v>3</v>
      </c>
      <c r="J331" s="2" t="s">
        <v>386</v>
      </c>
      <c r="K331" s="4">
        <v>69.989999999999995</v>
      </c>
    </row>
    <row r="332" spans="1:11" x14ac:dyDescent="0.4">
      <c r="A332" s="1">
        <v>390</v>
      </c>
      <c r="B332" s="1" t="s">
        <v>259</v>
      </c>
      <c r="C332" s="2" t="s">
        <v>370</v>
      </c>
      <c r="D332" s="3">
        <v>42252</v>
      </c>
      <c r="E332" s="2">
        <v>8</v>
      </c>
      <c r="F332" s="1" t="s">
        <v>6</v>
      </c>
      <c r="G332" s="1">
        <v>1</v>
      </c>
      <c r="H332" s="1" t="s">
        <v>373</v>
      </c>
      <c r="I332" s="1">
        <v>4</v>
      </c>
      <c r="J332" s="2" t="s">
        <v>387</v>
      </c>
      <c r="K332" s="4">
        <v>79.989999999999995</v>
      </c>
    </row>
    <row r="333" spans="1:11" x14ac:dyDescent="0.4">
      <c r="A333" s="1">
        <v>391</v>
      </c>
      <c r="B333" s="1" t="s">
        <v>260</v>
      </c>
      <c r="C333" s="2" t="s">
        <v>370</v>
      </c>
      <c r="D333" s="3">
        <v>43315</v>
      </c>
      <c r="E333" s="2">
        <v>5</v>
      </c>
      <c r="F333" s="1" t="s">
        <v>4</v>
      </c>
      <c r="G333" s="1">
        <v>2</v>
      </c>
      <c r="H333" s="1" t="s">
        <v>375</v>
      </c>
      <c r="I333" s="1">
        <v>2</v>
      </c>
      <c r="J333" s="2" t="s">
        <v>385</v>
      </c>
      <c r="K333" s="4">
        <v>45.99</v>
      </c>
    </row>
    <row r="334" spans="1:11" x14ac:dyDescent="0.4">
      <c r="A334" s="1">
        <v>393</v>
      </c>
      <c r="B334" s="1" t="s">
        <v>262</v>
      </c>
      <c r="C334" s="2" t="s">
        <v>370</v>
      </c>
      <c r="D334" s="3">
        <v>42506</v>
      </c>
      <c r="E334" s="2">
        <v>10</v>
      </c>
      <c r="F334" s="1" t="s">
        <v>8</v>
      </c>
      <c r="G334" s="1">
        <v>1</v>
      </c>
      <c r="H334" s="1" t="s">
        <v>373</v>
      </c>
      <c r="I334" s="1">
        <v>3</v>
      </c>
      <c r="J334" s="2" t="s">
        <v>386</v>
      </c>
      <c r="K334" s="4">
        <v>119</v>
      </c>
    </row>
    <row r="335" spans="1:11" x14ac:dyDescent="0.4">
      <c r="A335" s="1">
        <v>394</v>
      </c>
      <c r="B335" s="1" t="s">
        <v>263</v>
      </c>
      <c r="C335" s="2" t="s">
        <v>370</v>
      </c>
      <c r="D335" s="3">
        <v>42245</v>
      </c>
      <c r="E335" s="2">
        <v>10</v>
      </c>
      <c r="F335" s="1" t="s">
        <v>8</v>
      </c>
      <c r="G335" s="1">
        <v>1</v>
      </c>
      <c r="H335" s="1" t="s">
        <v>373</v>
      </c>
      <c r="I335" s="1">
        <v>3</v>
      </c>
      <c r="J335" s="2" t="s">
        <v>386</v>
      </c>
      <c r="K335" s="4">
        <v>119</v>
      </c>
    </row>
    <row r="336" spans="1:11" x14ac:dyDescent="0.4">
      <c r="A336" s="1">
        <v>395</v>
      </c>
      <c r="B336" s="1" t="s">
        <v>264</v>
      </c>
      <c r="C336" s="2" t="s">
        <v>370</v>
      </c>
      <c r="D336" s="3">
        <v>43433</v>
      </c>
      <c r="E336" s="2">
        <v>5</v>
      </c>
      <c r="F336" s="1" t="s">
        <v>4</v>
      </c>
      <c r="G336" s="1">
        <v>2</v>
      </c>
      <c r="H336" s="1" t="s">
        <v>375</v>
      </c>
      <c r="I336" s="1">
        <v>2</v>
      </c>
      <c r="J336" s="2" t="s">
        <v>385</v>
      </c>
      <c r="K336" s="4">
        <v>45.99</v>
      </c>
    </row>
    <row r="337" spans="1:11" x14ac:dyDescent="0.4">
      <c r="A337" s="1">
        <v>396</v>
      </c>
      <c r="B337" s="1" t="s">
        <v>265</v>
      </c>
      <c r="C337" s="2" t="s">
        <v>370</v>
      </c>
      <c r="D337" s="3">
        <v>43736</v>
      </c>
      <c r="E337" s="2">
        <v>3</v>
      </c>
      <c r="F337" s="1" t="s">
        <v>2</v>
      </c>
      <c r="G337" s="1">
        <v>1</v>
      </c>
      <c r="H337" s="1" t="s">
        <v>373</v>
      </c>
      <c r="I337" s="1">
        <v>1</v>
      </c>
      <c r="J337" s="2" t="s">
        <v>384</v>
      </c>
      <c r="K337" s="4">
        <v>39.99</v>
      </c>
    </row>
    <row r="338" spans="1:11" x14ac:dyDescent="0.4">
      <c r="A338" s="1">
        <v>396</v>
      </c>
      <c r="B338" s="1" t="s">
        <v>265</v>
      </c>
      <c r="C338" s="2" t="s">
        <v>370</v>
      </c>
      <c r="D338" s="3">
        <v>43034</v>
      </c>
      <c r="E338" s="2">
        <v>10</v>
      </c>
      <c r="F338" s="1" t="s">
        <v>8</v>
      </c>
      <c r="G338" s="1">
        <v>3</v>
      </c>
      <c r="H338" s="1" t="s">
        <v>374</v>
      </c>
      <c r="I338" s="1">
        <v>3</v>
      </c>
      <c r="J338" s="2" t="s">
        <v>386</v>
      </c>
      <c r="K338" s="4">
        <v>119</v>
      </c>
    </row>
    <row r="339" spans="1:11" x14ac:dyDescent="0.4">
      <c r="A339" s="1">
        <v>399</v>
      </c>
      <c r="B339" s="1" t="s">
        <v>266</v>
      </c>
      <c r="C339" s="2" t="s">
        <v>370</v>
      </c>
      <c r="D339" s="3">
        <v>43142</v>
      </c>
      <c r="E339" s="2">
        <v>3</v>
      </c>
      <c r="F339" s="1" t="s">
        <v>2</v>
      </c>
      <c r="G339" s="1">
        <v>1</v>
      </c>
      <c r="H339" s="1" t="s">
        <v>373</v>
      </c>
      <c r="I339" s="1">
        <v>4</v>
      </c>
      <c r="J339" s="2" t="s">
        <v>387</v>
      </c>
      <c r="K339" s="4">
        <v>39.99</v>
      </c>
    </row>
    <row r="340" spans="1:11" x14ac:dyDescent="0.4">
      <c r="A340" s="1">
        <v>400</v>
      </c>
      <c r="B340" s="1" t="s">
        <v>267</v>
      </c>
      <c r="C340" s="2" t="s">
        <v>370</v>
      </c>
      <c r="D340" s="3">
        <v>43747</v>
      </c>
      <c r="E340" s="2">
        <v>5</v>
      </c>
      <c r="F340" s="1" t="s">
        <v>4</v>
      </c>
      <c r="G340" s="1">
        <v>1</v>
      </c>
      <c r="H340" s="1" t="s">
        <v>373</v>
      </c>
      <c r="I340" s="1">
        <v>1</v>
      </c>
      <c r="J340" s="2" t="s">
        <v>384</v>
      </c>
      <c r="K340" s="4">
        <v>45.99</v>
      </c>
    </row>
    <row r="341" spans="1:11" x14ac:dyDescent="0.4">
      <c r="A341" s="1">
        <v>400</v>
      </c>
      <c r="B341" s="1" t="s">
        <v>267</v>
      </c>
      <c r="C341" s="2" t="s">
        <v>370</v>
      </c>
      <c r="D341" s="3">
        <v>42505</v>
      </c>
      <c r="E341" s="2">
        <v>9</v>
      </c>
      <c r="F341" s="1" t="s">
        <v>7</v>
      </c>
      <c r="G341" s="1">
        <v>2</v>
      </c>
      <c r="H341" s="1" t="s">
        <v>375</v>
      </c>
      <c r="I341" s="1">
        <v>2</v>
      </c>
      <c r="J341" s="2" t="s">
        <v>385</v>
      </c>
      <c r="K341" s="4">
        <v>119</v>
      </c>
    </row>
    <row r="342" spans="1:11" x14ac:dyDescent="0.4">
      <c r="A342" s="1">
        <v>400</v>
      </c>
      <c r="B342" s="1" t="s">
        <v>267</v>
      </c>
      <c r="C342" s="2" t="s">
        <v>370</v>
      </c>
      <c r="D342" s="3">
        <v>42759</v>
      </c>
      <c r="E342" s="2">
        <v>3</v>
      </c>
      <c r="F342" s="1" t="s">
        <v>2</v>
      </c>
      <c r="G342" s="1">
        <v>1</v>
      </c>
      <c r="H342" s="1" t="s">
        <v>373</v>
      </c>
      <c r="I342" s="1">
        <v>4</v>
      </c>
      <c r="J342" s="2" t="s">
        <v>387</v>
      </c>
      <c r="K342" s="4">
        <v>39.99</v>
      </c>
    </row>
    <row r="343" spans="1:11" x14ac:dyDescent="0.4">
      <c r="A343" s="1">
        <v>401</v>
      </c>
      <c r="B343" s="1" t="s">
        <v>268</v>
      </c>
      <c r="C343" s="2" t="s">
        <v>370</v>
      </c>
      <c r="D343" s="3">
        <v>42373</v>
      </c>
      <c r="E343" s="2">
        <v>10</v>
      </c>
      <c r="F343" s="1" t="s">
        <v>8</v>
      </c>
      <c r="G343" s="1">
        <v>2</v>
      </c>
      <c r="H343" s="1" t="s">
        <v>375</v>
      </c>
      <c r="I343" s="1">
        <v>1</v>
      </c>
      <c r="J343" s="2" t="s">
        <v>384</v>
      </c>
      <c r="K343" s="4">
        <v>119</v>
      </c>
    </row>
    <row r="344" spans="1:11" x14ac:dyDescent="0.4">
      <c r="A344" s="1">
        <v>403</v>
      </c>
      <c r="B344" s="1" t="s">
        <v>269</v>
      </c>
      <c r="C344" s="2" t="s">
        <v>370</v>
      </c>
      <c r="D344" s="3">
        <v>42688</v>
      </c>
      <c r="E344" s="2">
        <v>1</v>
      </c>
      <c r="F344" s="1" t="s">
        <v>0</v>
      </c>
      <c r="G344" s="1">
        <v>1</v>
      </c>
      <c r="H344" s="1" t="s">
        <v>373</v>
      </c>
      <c r="I344" s="1">
        <v>1</v>
      </c>
      <c r="J344" s="2" t="s">
        <v>384</v>
      </c>
      <c r="K344" s="4">
        <v>49.99</v>
      </c>
    </row>
    <row r="345" spans="1:11" x14ac:dyDescent="0.4">
      <c r="A345" s="1">
        <v>406</v>
      </c>
      <c r="B345" s="1" t="s">
        <v>270</v>
      </c>
      <c r="C345" s="2" t="s">
        <v>370</v>
      </c>
      <c r="D345" s="3">
        <v>42215</v>
      </c>
      <c r="E345" s="2">
        <v>8</v>
      </c>
      <c r="F345" s="1" t="s">
        <v>6</v>
      </c>
      <c r="G345" s="1">
        <v>2</v>
      </c>
      <c r="H345" s="1" t="s">
        <v>375</v>
      </c>
      <c r="I345" s="1">
        <v>1</v>
      </c>
      <c r="J345" s="2" t="s">
        <v>384</v>
      </c>
      <c r="K345" s="4">
        <v>79.989999999999995</v>
      </c>
    </row>
    <row r="346" spans="1:11" x14ac:dyDescent="0.4">
      <c r="A346" s="1">
        <v>406</v>
      </c>
      <c r="B346" s="1" t="s">
        <v>270</v>
      </c>
      <c r="C346" s="2" t="s">
        <v>370</v>
      </c>
      <c r="D346" s="3">
        <v>42784</v>
      </c>
      <c r="E346" s="2">
        <v>7</v>
      </c>
      <c r="F346" s="1" t="s">
        <v>742</v>
      </c>
      <c r="G346" s="1">
        <v>3</v>
      </c>
      <c r="H346" s="1" t="s">
        <v>374</v>
      </c>
      <c r="I346" s="1">
        <v>1</v>
      </c>
      <c r="J346" s="2" t="s">
        <v>384</v>
      </c>
      <c r="K346" s="4">
        <v>69.989999999999995</v>
      </c>
    </row>
    <row r="347" spans="1:11" x14ac:dyDescent="0.4">
      <c r="A347" s="1">
        <v>407</v>
      </c>
      <c r="B347" s="1" t="s">
        <v>271</v>
      </c>
      <c r="C347" s="2" t="s">
        <v>370</v>
      </c>
      <c r="D347" s="3">
        <v>43276</v>
      </c>
      <c r="E347" s="2">
        <v>1</v>
      </c>
      <c r="F347" s="1" t="s">
        <v>0</v>
      </c>
      <c r="G347" s="1">
        <v>1</v>
      </c>
      <c r="H347" s="1" t="s">
        <v>373</v>
      </c>
      <c r="I347" s="1">
        <v>2</v>
      </c>
      <c r="J347" s="2" t="s">
        <v>385</v>
      </c>
      <c r="K347" s="4">
        <v>49.99</v>
      </c>
    </row>
    <row r="348" spans="1:11" x14ac:dyDescent="0.4">
      <c r="A348" s="1">
        <v>407</v>
      </c>
      <c r="B348" s="1" t="s">
        <v>271</v>
      </c>
      <c r="C348" s="2" t="s">
        <v>370</v>
      </c>
      <c r="D348" s="3">
        <v>43286</v>
      </c>
      <c r="E348" s="2">
        <v>5</v>
      </c>
      <c r="F348" s="1" t="s">
        <v>4</v>
      </c>
      <c r="G348" s="1">
        <v>3</v>
      </c>
      <c r="H348" s="1" t="s">
        <v>374</v>
      </c>
      <c r="I348" s="1">
        <v>2</v>
      </c>
      <c r="J348" s="2" t="s">
        <v>385</v>
      </c>
      <c r="K348" s="4">
        <v>45.99</v>
      </c>
    </row>
    <row r="349" spans="1:11" x14ac:dyDescent="0.4">
      <c r="A349" s="1">
        <v>409</v>
      </c>
      <c r="B349" s="1" t="s">
        <v>272</v>
      </c>
      <c r="C349" s="2" t="s">
        <v>370</v>
      </c>
      <c r="D349" s="3">
        <v>42519</v>
      </c>
      <c r="E349" s="2">
        <v>6</v>
      </c>
      <c r="F349" s="1" t="s">
        <v>5</v>
      </c>
      <c r="G349" s="1">
        <v>1</v>
      </c>
      <c r="H349" s="1" t="s">
        <v>373</v>
      </c>
      <c r="I349" s="1">
        <v>4</v>
      </c>
      <c r="J349" s="2" t="s">
        <v>387</v>
      </c>
      <c r="K349" s="4">
        <v>69.989999999999995</v>
      </c>
    </row>
    <row r="350" spans="1:11" x14ac:dyDescent="0.4">
      <c r="A350" s="1">
        <v>411</v>
      </c>
      <c r="B350" s="1" t="s">
        <v>273</v>
      </c>
      <c r="C350" s="2" t="s">
        <v>370</v>
      </c>
      <c r="D350" s="3">
        <v>43254</v>
      </c>
      <c r="E350" s="2">
        <v>5</v>
      </c>
      <c r="F350" s="1" t="s">
        <v>4</v>
      </c>
      <c r="G350" s="1">
        <v>2</v>
      </c>
      <c r="H350" s="1" t="s">
        <v>375</v>
      </c>
      <c r="I350" s="1">
        <v>2</v>
      </c>
      <c r="J350" s="2" t="s">
        <v>385</v>
      </c>
      <c r="K350" s="4">
        <v>45.99</v>
      </c>
    </row>
    <row r="351" spans="1:11" x14ac:dyDescent="0.4">
      <c r="A351" s="1">
        <v>411</v>
      </c>
      <c r="B351" s="1" t="s">
        <v>273</v>
      </c>
      <c r="C351" s="2" t="s">
        <v>370</v>
      </c>
      <c r="D351" s="3">
        <v>43953</v>
      </c>
      <c r="E351" s="2">
        <v>5</v>
      </c>
      <c r="F351" s="1" t="s">
        <v>4</v>
      </c>
      <c r="G351" s="1">
        <v>1</v>
      </c>
      <c r="H351" s="1" t="s">
        <v>373</v>
      </c>
      <c r="I351" s="1">
        <v>2</v>
      </c>
      <c r="J351" s="2" t="s">
        <v>385</v>
      </c>
      <c r="K351" s="4">
        <v>45.99</v>
      </c>
    </row>
    <row r="352" spans="1:11" x14ac:dyDescent="0.4">
      <c r="A352" s="1">
        <v>411</v>
      </c>
      <c r="B352" s="1" t="s">
        <v>273</v>
      </c>
      <c r="C352" s="2" t="s">
        <v>370</v>
      </c>
      <c r="D352" s="3">
        <v>42325</v>
      </c>
      <c r="E352" s="2">
        <v>5</v>
      </c>
      <c r="F352" s="1" t="s">
        <v>4</v>
      </c>
      <c r="G352" s="1">
        <v>2</v>
      </c>
      <c r="H352" s="1" t="s">
        <v>375</v>
      </c>
      <c r="I352" s="1">
        <v>4</v>
      </c>
      <c r="J352" s="2" t="s">
        <v>387</v>
      </c>
      <c r="K352" s="4">
        <v>45.99</v>
      </c>
    </row>
    <row r="353" spans="1:11" x14ac:dyDescent="0.4">
      <c r="A353" s="1">
        <v>413</v>
      </c>
      <c r="B353" s="1" t="s">
        <v>274</v>
      </c>
      <c r="C353" s="2" t="s">
        <v>370</v>
      </c>
      <c r="D353" s="3">
        <v>42371</v>
      </c>
      <c r="E353" s="2">
        <v>5</v>
      </c>
      <c r="F353" s="1" t="s">
        <v>4</v>
      </c>
      <c r="G353" s="1">
        <v>1</v>
      </c>
      <c r="H353" s="1" t="s">
        <v>373</v>
      </c>
      <c r="I353" s="1">
        <v>1</v>
      </c>
      <c r="J353" s="2" t="s">
        <v>384</v>
      </c>
      <c r="K353" s="4">
        <v>45.99</v>
      </c>
    </row>
    <row r="354" spans="1:11" x14ac:dyDescent="0.4">
      <c r="A354" s="1">
        <v>413</v>
      </c>
      <c r="B354" s="1" t="s">
        <v>274</v>
      </c>
      <c r="C354" s="2" t="s">
        <v>370</v>
      </c>
      <c r="D354" s="3">
        <v>43601</v>
      </c>
      <c r="E354" s="2">
        <v>2</v>
      </c>
      <c r="F354" s="1" t="s">
        <v>1</v>
      </c>
      <c r="G354" s="1">
        <v>1</v>
      </c>
      <c r="H354" s="1" t="s">
        <v>373</v>
      </c>
      <c r="I354" s="1">
        <v>2</v>
      </c>
      <c r="J354" s="2" t="s">
        <v>385</v>
      </c>
      <c r="K354" s="4">
        <v>59.99</v>
      </c>
    </row>
    <row r="355" spans="1:11" x14ac:dyDescent="0.4">
      <c r="A355" s="1">
        <v>414</v>
      </c>
      <c r="B355" s="1" t="s">
        <v>275</v>
      </c>
      <c r="C355" s="2" t="s">
        <v>370</v>
      </c>
      <c r="D355" s="3">
        <v>42999</v>
      </c>
      <c r="E355" s="2">
        <v>4</v>
      </c>
      <c r="F355" s="1" t="s">
        <v>3</v>
      </c>
      <c r="G355" s="1">
        <v>1</v>
      </c>
      <c r="H355" s="1" t="s">
        <v>373</v>
      </c>
      <c r="I355" s="1">
        <v>1</v>
      </c>
      <c r="J355" s="2" t="s">
        <v>384</v>
      </c>
      <c r="K355" s="4">
        <v>45.99</v>
      </c>
    </row>
    <row r="356" spans="1:11" x14ac:dyDescent="0.4">
      <c r="A356" s="1">
        <v>414</v>
      </c>
      <c r="B356" s="1" t="s">
        <v>275</v>
      </c>
      <c r="C356" s="2" t="s">
        <v>370</v>
      </c>
      <c r="D356" s="3">
        <v>43339</v>
      </c>
      <c r="E356" s="2">
        <v>5</v>
      </c>
      <c r="F356" s="1" t="s">
        <v>4</v>
      </c>
      <c r="G356" s="1">
        <v>1</v>
      </c>
      <c r="H356" s="1" t="s">
        <v>373</v>
      </c>
      <c r="I356" s="1">
        <v>3</v>
      </c>
      <c r="J356" s="2" t="s">
        <v>386</v>
      </c>
      <c r="K356" s="4">
        <v>45.99</v>
      </c>
    </row>
    <row r="357" spans="1:11" x14ac:dyDescent="0.4">
      <c r="A357" s="1">
        <v>415</v>
      </c>
      <c r="B357" s="1" t="s">
        <v>276</v>
      </c>
      <c r="C357" s="2" t="s">
        <v>370</v>
      </c>
      <c r="D357" s="3">
        <v>43919</v>
      </c>
      <c r="E357" s="2">
        <v>2</v>
      </c>
      <c r="F357" s="1" t="s">
        <v>1</v>
      </c>
      <c r="G357" s="1">
        <v>1</v>
      </c>
      <c r="H357" s="1" t="s">
        <v>373</v>
      </c>
      <c r="I357" s="1">
        <v>1</v>
      </c>
      <c r="J357" s="2" t="s">
        <v>384</v>
      </c>
      <c r="K357" s="4">
        <v>59.99</v>
      </c>
    </row>
    <row r="358" spans="1:11" x14ac:dyDescent="0.4">
      <c r="A358" s="1">
        <v>417</v>
      </c>
      <c r="B358" s="1" t="s">
        <v>277</v>
      </c>
      <c r="C358" s="2" t="s">
        <v>370</v>
      </c>
      <c r="D358" s="3">
        <v>43539</v>
      </c>
      <c r="E358" s="2">
        <v>3</v>
      </c>
      <c r="F358" s="1" t="s">
        <v>2</v>
      </c>
      <c r="G358" s="1">
        <v>2</v>
      </c>
      <c r="H358" s="1" t="s">
        <v>375</v>
      </c>
      <c r="I358" s="1">
        <v>4</v>
      </c>
      <c r="J358" s="2" t="s">
        <v>387</v>
      </c>
      <c r="K358" s="4">
        <v>39.99</v>
      </c>
    </row>
    <row r="359" spans="1:11" x14ac:dyDescent="0.4">
      <c r="A359" s="1">
        <v>418</v>
      </c>
      <c r="B359" s="1" t="s">
        <v>278</v>
      </c>
      <c r="C359" s="2" t="s">
        <v>370</v>
      </c>
      <c r="D359" s="3">
        <v>43554</v>
      </c>
      <c r="E359" s="2">
        <v>5</v>
      </c>
      <c r="F359" s="1" t="s">
        <v>4</v>
      </c>
      <c r="G359" s="1">
        <v>1</v>
      </c>
      <c r="H359" s="1" t="s">
        <v>373</v>
      </c>
      <c r="I359" s="1">
        <v>3</v>
      </c>
      <c r="J359" s="2" t="s">
        <v>386</v>
      </c>
      <c r="K359" s="4">
        <v>45.99</v>
      </c>
    </row>
    <row r="360" spans="1:11" x14ac:dyDescent="0.4">
      <c r="A360" s="1">
        <v>419</v>
      </c>
      <c r="B360" s="1" t="s">
        <v>279</v>
      </c>
      <c r="C360" s="2" t="s">
        <v>370</v>
      </c>
      <c r="D360" s="3">
        <v>42871</v>
      </c>
      <c r="E360" s="2">
        <v>1</v>
      </c>
      <c r="F360" s="1" t="s">
        <v>0</v>
      </c>
      <c r="G360" s="1">
        <v>1</v>
      </c>
      <c r="H360" s="1" t="s">
        <v>373</v>
      </c>
      <c r="I360" s="1">
        <v>2</v>
      </c>
      <c r="J360" s="2" t="s">
        <v>385</v>
      </c>
      <c r="K360" s="4">
        <v>49.99</v>
      </c>
    </row>
    <row r="361" spans="1:11" x14ac:dyDescent="0.4">
      <c r="A361" s="1">
        <v>420</v>
      </c>
      <c r="B361" s="1" t="s">
        <v>280</v>
      </c>
      <c r="C361" s="2" t="s">
        <v>370</v>
      </c>
      <c r="D361" s="3">
        <v>42603</v>
      </c>
      <c r="E361" s="2">
        <v>6</v>
      </c>
      <c r="F361" s="1" t="s">
        <v>5</v>
      </c>
      <c r="G361" s="1">
        <v>2</v>
      </c>
      <c r="H361" s="1" t="s">
        <v>375</v>
      </c>
      <c r="I361" s="1">
        <v>2</v>
      </c>
      <c r="J361" s="2" t="s">
        <v>385</v>
      </c>
      <c r="K361" s="4">
        <v>69.989999999999995</v>
      </c>
    </row>
    <row r="362" spans="1:11" x14ac:dyDescent="0.4">
      <c r="A362" s="1">
        <v>420</v>
      </c>
      <c r="B362" s="1" t="s">
        <v>280</v>
      </c>
      <c r="C362" s="2" t="s">
        <v>370</v>
      </c>
      <c r="D362" s="3">
        <v>42662</v>
      </c>
      <c r="E362" s="2">
        <v>2</v>
      </c>
      <c r="F362" s="1" t="s">
        <v>1</v>
      </c>
      <c r="G362" s="1">
        <v>2</v>
      </c>
      <c r="H362" s="1" t="s">
        <v>375</v>
      </c>
      <c r="I362" s="1">
        <v>2</v>
      </c>
      <c r="J362" s="2" t="s">
        <v>385</v>
      </c>
      <c r="K362" s="4">
        <v>59.99</v>
      </c>
    </row>
    <row r="363" spans="1:11" x14ac:dyDescent="0.4">
      <c r="A363" s="1">
        <v>420</v>
      </c>
      <c r="B363" s="1" t="s">
        <v>280</v>
      </c>
      <c r="C363" s="2" t="s">
        <v>370</v>
      </c>
      <c r="D363" s="3">
        <v>43383</v>
      </c>
      <c r="E363" s="2">
        <v>6</v>
      </c>
      <c r="F363" s="1" t="s">
        <v>5</v>
      </c>
      <c r="G363" s="1">
        <v>1</v>
      </c>
      <c r="H363" s="1" t="s">
        <v>373</v>
      </c>
      <c r="I363" s="1">
        <v>3</v>
      </c>
      <c r="J363" s="2" t="s">
        <v>386</v>
      </c>
      <c r="K363" s="4">
        <v>69.989999999999995</v>
      </c>
    </row>
    <row r="364" spans="1:11" x14ac:dyDescent="0.4">
      <c r="A364" s="1">
        <v>421</v>
      </c>
      <c r="B364" s="1" t="s">
        <v>281</v>
      </c>
      <c r="C364" s="2" t="s">
        <v>370</v>
      </c>
      <c r="D364" s="3">
        <v>43572</v>
      </c>
      <c r="E364" s="2">
        <v>5</v>
      </c>
      <c r="F364" s="1" t="s">
        <v>4</v>
      </c>
      <c r="G364" s="1">
        <v>2</v>
      </c>
      <c r="H364" s="1" t="s">
        <v>375</v>
      </c>
      <c r="I364" s="1">
        <v>1</v>
      </c>
      <c r="J364" s="2" t="s">
        <v>384</v>
      </c>
      <c r="K364" s="4">
        <v>45.99</v>
      </c>
    </row>
    <row r="365" spans="1:11" x14ac:dyDescent="0.4">
      <c r="A365" s="1">
        <v>421</v>
      </c>
      <c r="B365" s="1" t="s">
        <v>281</v>
      </c>
      <c r="C365" s="2" t="s">
        <v>370</v>
      </c>
      <c r="D365" s="3">
        <v>44167</v>
      </c>
      <c r="E365" s="2">
        <v>5</v>
      </c>
      <c r="F365" s="1" t="s">
        <v>4</v>
      </c>
      <c r="G365" s="1">
        <v>2</v>
      </c>
      <c r="H365" s="1" t="s">
        <v>375</v>
      </c>
      <c r="I365" s="1">
        <v>2</v>
      </c>
      <c r="J365" s="2" t="s">
        <v>385</v>
      </c>
      <c r="K365" s="4">
        <v>45.99</v>
      </c>
    </row>
    <row r="366" spans="1:11" x14ac:dyDescent="0.4">
      <c r="A366" s="1">
        <v>422</v>
      </c>
      <c r="B366" s="1" t="s">
        <v>282</v>
      </c>
      <c r="C366" s="2" t="s">
        <v>370</v>
      </c>
      <c r="D366" s="3">
        <v>43356</v>
      </c>
      <c r="E366" s="2">
        <v>3</v>
      </c>
      <c r="F366" s="1" t="s">
        <v>2</v>
      </c>
      <c r="G366" s="1">
        <v>1</v>
      </c>
      <c r="H366" s="1" t="s">
        <v>373</v>
      </c>
      <c r="I366" s="1">
        <v>2</v>
      </c>
      <c r="J366" s="2" t="s">
        <v>385</v>
      </c>
      <c r="K366" s="4">
        <v>39.99</v>
      </c>
    </row>
    <row r="367" spans="1:11" x14ac:dyDescent="0.4">
      <c r="A367" s="1">
        <v>422</v>
      </c>
      <c r="B367" s="1" t="s">
        <v>282</v>
      </c>
      <c r="C367" s="2" t="s">
        <v>370</v>
      </c>
      <c r="D367" s="3">
        <v>42158</v>
      </c>
      <c r="E367" s="2">
        <v>5</v>
      </c>
      <c r="F367" s="1" t="s">
        <v>4</v>
      </c>
      <c r="G367" s="1">
        <v>2</v>
      </c>
      <c r="H367" s="1" t="s">
        <v>375</v>
      </c>
      <c r="I367" s="1">
        <v>3</v>
      </c>
      <c r="J367" s="2" t="s">
        <v>386</v>
      </c>
      <c r="K367" s="4">
        <v>45.99</v>
      </c>
    </row>
    <row r="368" spans="1:11" x14ac:dyDescent="0.4">
      <c r="A368" s="1">
        <v>423</v>
      </c>
      <c r="B368" s="1" t="s">
        <v>283</v>
      </c>
      <c r="C368" s="2" t="s">
        <v>370</v>
      </c>
      <c r="D368" s="3">
        <v>42637</v>
      </c>
      <c r="E368" s="2">
        <v>6</v>
      </c>
      <c r="F368" s="1" t="s">
        <v>5</v>
      </c>
      <c r="G368" s="1">
        <v>1</v>
      </c>
      <c r="H368" s="1" t="s">
        <v>373</v>
      </c>
      <c r="I368" s="1">
        <v>4</v>
      </c>
      <c r="J368" s="2" t="s">
        <v>387</v>
      </c>
      <c r="K368" s="4">
        <v>69.989999999999995</v>
      </c>
    </row>
    <row r="369" spans="1:11" x14ac:dyDescent="0.4">
      <c r="A369" s="1">
        <v>425</v>
      </c>
      <c r="B369" s="1" t="s">
        <v>284</v>
      </c>
      <c r="C369" s="2" t="s">
        <v>370</v>
      </c>
      <c r="D369" s="3">
        <v>43810</v>
      </c>
      <c r="E369" s="2">
        <v>5</v>
      </c>
      <c r="F369" s="1" t="s">
        <v>4</v>
      </c>
      <c r="G369" s="1">
        <v>3</v>
      </c>
      <c r="H369" s="1" t="s">
        <v>374</v>
      </c>
      <c r="I369" s="1">
        <v>2</v>
      </c>
      <c r="J369" s="2" t="s">
        <v>385</v>
      </c>
      <c r="K369" s="4">
        <v>45.99</v>
      </c>
    </row>
    <row r="370" spans="1:11" x14ac:dyDescent="0.4">
      <c r="A370" s="1">
        <v>426</v>
      </c>
      <c r="B370" s="1" t="s">
        <v>285</v>
      </c>
      <c r="C370" s="2" t="s">
        <v>370</v>
      </c>
      <c r="D370" s="3">
        <v>43494</v>
      </c>
      <c r="E370" s="2">
        <v>5</v>
      </c>
      <c r="F370" s="1" t="s">
        <v>4</v>
      </c>
      <c r="G370" s="1">
        <v>2</v>
      </c>
      <c r="H370" s="1" t="s">
        <v>375</v>
      </c>
      <c r="I370" s="1">
        <v>2</v>
      </c>
      <c r="J370" s="2" t="s">
        <v>385</v>
      </c>
      <c r="K370" s="4">
        <v>45.99</v>
      </c>
    </row>
    <row r="371" spans="1:11" x14ac:dyDescent="0.4">
      <c r="A371" s="1">
        <v>426</v>
      </c>
      <c r="B371" s="1" t="s">
        <v>285</v>
      </c>
      <c r="C371" s="2" t="s">
        <v>370</v>
      </c>
      <c r="D371" s="3">
        <v>43903</v>
      </c>
      <c r="E371" s="2">
        <v>4</v>
      </c>
      <c r="F371" s="1" t="s">
        <v>3</v>
      </c>
      <c r="G371" s="1">
        <v>1</v>
      </c>
      <c r="H371" s="1" t="s">
        <v>373</v>
      </c>
      <c r="I371" s="1">
        <v>3</v>
      </c>
      <c r="J371" s="2" t="s">
        <v>386</v>
      </c>
      <c r="K371" s="4">
        <v>45.99</v>
      </c>
    </row>
    <row r="372" spans="1:11" x14ac:dyDescent="0.4">
      <c r="A372" s="1">
        <v>428</v>
      </c>
      <c r="B372" s="1" t="s">
        <v>286</v>
      </c>
      <c r="C372" s="2" t="s">
        <v>370</v>
      </c>
      <c r="D372" s="3">
        <v>42149</v>
      </c>
      <c r="E372" s="2">
        <v>7</v>
      </c>
      <c r="F372" s="1" t="s">
        <v>742</v>
      </c>
      <c r="G372" s="1">
        <v>2</v>
      </c>
      <c r="H372" s="1" t="s">
        <v>375</v>
      </c>
      <c r="I372" s="1">
        <v>2</v>
      </c>
      <c r="J372" s="2" t="s">
        <v>385</v>
      </c>
      <c r="K372" s="4">
        <v>69.989999999999995</v>
      </c>
    </row>
    <row r="373" spans="1:11" x14ac:dyDescent="0.4">
      <c r="A373" s="1">
        <v>429</v>
      </c>
      <c r="B373" s="1" t="s">
        <v>287</v>
      </c>
      <c r="C373" s="2" t="s">
        <v>370</v>
      </c>
      <c r="D373" s="3">
        <v>42379</v>
      </c>
      <c r="E373" s="2">
        <v>8</v>
      </c>
      <c r="F373" s="1" t="s">
        <v>6</v>
      </c>
      <c r="G373" s="1">
        <v>1</v>
      </c>
      <c r="H373" s="1" t="s">
        <v>373</v>
      </c>
      <c r="I373" s="1">
        <v>2</v>
      </c>
      <c r="J373" s="2" t="s">
        <v>385</v>
      </c>
      <c r="K373" s="4">
        <v>79.989999999999995</v>
      </c>
    </row>
    <row r="374" spans="1:11" x14ac:dyDescent="0.4">
      <c r="A374" s="1">
        <v>430</v>
      </c>
      <c r="B374" s="1" t="s">
        <v>288</v>
      </c>
      <c r="C374" s="2" t="s">
        <v>370</v>
      </c>
      <c r="D374" s="3">
        <v>43689</v>
      </c>
      <c r="E374" s="2">
        <v>8</v>
      </c>
      <c r="F374" s="1" t="s">
        <v>6</v>
      </c>
      <c r="G374" s="1">
        <v>1</v>
      </c>
      <c r="H374" s="1" t="s">
        <v>373</v>
      </c>
      <c r="I374" s="1">
        <v>1</v>
      </c>
      <c r="J374" s="2" t="s">
        <v>384</v>
      </c>
      <c r="K374" s="4">
        <v>79.989999999999995</v>
      </c>
    </row>
    <row r="375" spans="1:11" x14ac:dyDescent="0.4">
      <c r="A375" s="1">
        <v>432</v>
      </c>
      <c r="B375" s="1" t="s">
        <v>290</v>
      </c>
      <c r="C375" s="2" t="s">
        <v>370</v>
      </c>
      <c r="D375" s="3">
        <v>42193</v>
      </c>
      <c r="E375" s="2">
        <v>3</v>
      </c>
      <c r="F375" s="1" t="s">
        <v>2</v>
      </c>
      <c r="G375" s="1">
        <v>1</v>
      </c>
      <c r="H375" s="1" t="s">
        <v>373</v>
      </c>
      <c r="I375" s="1">
        <v>3</v>
      </c>
      <c r="J375" s="2" t="s">
        <v>386</v>
      </c>
      <c r="K375" s="4">
        <v>39.99</v>
      </c>
    </row>
    <row r="376" spans="1:11" x14ac:dyDescent="0.4">
      <c r="A376" s="1">
        <v>432</v>
      </c>
      <c r="B376" s="1" t="s">
        <v>290</v>
      </c>
      <c r="C376" s="2" t="s">
        <v>370</v>
      </c>
      <c r="D376" s="3">
        <v>43558</v>
      </c>
      <c r="E376" s="2">
        <v>3</v>
      </c>
      <c r="F376" s="1" t="s">
        <v>2</v>
      </c>
      <c r="G376" s="1">
        <v>3</v>
      </c>
      <c r="H376" s="1" t="s">
        <v>374</v>
      </c>
      <c r="I376" s="1">
        <v>4</v>
      </c>
      <c r="J376" s="2" t="s">
        <v>387</v>
      </c>
      <c r="K376" s="4">
        <v>39.99</v>
      </c>
    </row>
    <row r="377" spans="1:11" x14ac:dyDescent="0.4">
      <c r="A377" s="1">
        <v>432</v>
      </c>
      <c r="B377" s="1" t="s">
        <v>290</v>
      </c>
      <c r="C377" s="2" t="s">
        <v>370</v>
      </c>
      <c r="D377" s="3">
        <v>42590</v>
      </c>
      <c r="E377" s="2">
        <v>7</v>
      </c>
      <c r="F377" s="1" t="s">
        <v>742</v>
      </c>
      <c r="G377" s="1">
        <v>1</v>
      </c>
      <c r="H377" s="1" t="s">
        <v>373</v>
      </c>
      <c r="I377" s="1">
        <v>4</v>
      </c>
      <c r="J377" s="2" t="s">
        <v>387</v>
      </c>
      <c r="K377" s="4">
        <v>69.989999999999995</v>
      </c>
    </row>
    <row r="378" spans="1:11" x14ac:dyDescent="0.4">
      <c r="A378" s="1">
        <v>434</v>
      </c>
      <c r="B378" s="1" t="s">
        <v>291</v>
      </c>
      <c r="C378" s="2" t="s">
        <v>370</v>
      </c>
      <c r="D378" s="3">
        <v>42810</v>
      </c>
      <c r="E378" s="2">
        <v>4</v>
      </c>
      <c r="F378" s="1" t="s">
        <v>3</v>
      </c>
      <c r="G378" s="1">
        <v>2</v>
      </c>
      <c r="H378" s="1" t="s">
        <v>375</v>
      </c>
      <c r="I378" s="1">
        <v>3</v>
      </c>
      <c r="J378" s="2" t="s">
        <v>386</v>
      </c>
      <c r="K378" s="4">
        <v>45.99</v>
      </c>
    </row>
    <row r="379" spans="1:11" x14ac:dyDescent="0.4">
      <c r="A379" s="1">
        <v>437</v>
      </c>
      <c r="B379" s="1" t="s">
        <v>292</v>
      </c>
      <c r="C379" s="2" t="s">
        <v>370</v>
      </c>
      <c r="D379" s="3">
        <v>43557</v>
      </c>
      <c r="E379" s="2">
        <v>10</v>
      </c>
      <c r="F379" s="1" t="s">
        <v>8</v>
      </c>
      <c r="G379" s="1">
        <v>3</v>
      </c>
      <c r="H379" s="1" t="s">
        <v>374</v>
      </c>
      <c r="I379" s="1">
        <v>1</v>
      </c>
      <c r="J379" s="2" t="s">
        <v>384</v>
      </c>
      <c r="K379" s="4">
        <v>119</v>
      </c>
    </row>
    <row r="380" spans="1:11" x14ac:dyDescent="0.4">
      <c r="A380" s="1">
        <v>437</v>
      </c>
      <c r="B380" s="1" t="s">
        <v>292</v>
      </c>
      <c r="C380" s="2" t="s">
        <v>370</v>
      </c>
      <c r="D380" s="3">
        <v>43387</v>
      </c>
      <c r="E380" s="2">
        <v>6</v>
      </c>
      <c r="F380" s="1" t="s">
        <v>5</v>
      </c>
      <c r="G380" s="1">
        <v>1</v>
      </c>
      <c r="H380" s="1" t="s">
        <v>373</v>
      </c>
      <c r="I380" s="1">
        <v>3</v>
      </c>
      <c r="J380" s="2" t="s">
        <v>386</v>
      </c>
      <c r="K380" s="4">
        <v>69.989999999999995</v>
      </c>
    </row>
    <row r="381" spans="1:11" x14ac:dyDescent="0.4">
      <c r="A381" s="1">
        <v>439</v>
      </c>
      <c r="B381" s="1" t="s">
        <v>293</v>
      </c>
      <c r="C381" s="2" t="s">
        <v>370</v>
      </c>
      <c r="D381" s="3">
        <v>42580</v>
      </c>
      <c r="E381" s="2">
        <v>3</v>
      </c>
      <c r="F381" s="1" t="s">
        <v>2</v>
      </c>
      <c r="G381" s="1">
        <v>2</v>
      </c>
      <c r="H381" s="1" t="s">
        <v>375</v>
      </c>
      <c r="I381" s="1">
        <v>3</v>
      </c>
      <c r="J381" s="2" t="s">
        <v>386</v>
      </c>
      <c r="K381" s="4">
        <v>39.99</v>
      </c>
    </row>
    <row r="382" spans="1:11" x14ac:dyDescent="0.4">
      <c r="A382" s="1">
        <v>440</v>
      </c>
      <c r="B382" s="1" t="s">
        <v>294</v>
      </c>
      <c r="C382" s="2" t="s">
        <v>370</v>
      </c>
      <c r="D382" s="3">
        <v>42298</v>
      </c>
      <c r="E382" s="2">
        <v>10</v>
      </c>
      <c r="F382" s="1" t="s">
        <v>8</v>
      </c>
      <c r="G382" s="1">
        <v>3</v>
      </c>
      <c r="H382" s="1" t="s">
        <v>374</v>
      </c>
      <c r="I382" s="1">
        <v>2</v>
      </c>
      <c r="J382" s="2" t="s">
        <v>385</v>
      </c>
      <c r="K382" s="4">
        <v>119</v>
      </c>
    </row>
    <row r="383" spans="1:11" x14ac:dyDescent="0.4">
      <c r="A383" s="1">
        <v>442</v>
      </c>
      <c r="B383" s="1" t="s">
        <v>295</v>
      </c>
      <c r="C383" s="2" t="s">
        <v>370</v>
      </c>
      <c r="D383" s="3">
        <v>43046</v>
      </c>
      <c r="E383" s="2">
        <v>5</v>
      </c>
      <c r="F383" s="1" t="s">
        <v>4</v>
      </c>
      <c r="G383" s="1">
        <v>1</v>
      </c>
      <c r="H383" s="1" t="s">
        <v>373</v>
      </c>
      <c r="I383" s="1">
        <v>3</v>
      </c>
      <c r="J383" s="2" t="s">
        <v>386</v>
      </c>
      <c r="K383" s="4">
        <v>45.99</v>
      </c>
    </row>
    <row r="384" spans="1:11" x14ac:dyDescent="0.4">
      <c r="A384" s="1">
        <v>443</v>
      </c>
      <c r="B384" s="1" t="s">
        <v>296</v>
      </c>
      <c r="C384" s="2" t="s">
        <v>370</v>
      </c>
      <c r="D384" s="3">
        <v>43931</v>
      </c>
      <c r="E384" s="2">
        <v>5</v>
      </c>
      <c r="F384" s="1" t="s">
        <v>4</v>
      </c>
      <c r="G384" s="1">
        <v>1</v>
      </c>
      <c r="H384" s="1" t="s">
        <v>373</v>
      </c>
      <c r="I384" s="1">
        <v>4</v>
      </c>
      <c r="J384" s="2" t="s">
        <v>387</v>
      </c>
      <c r="K384" s="4">
        <v>45.99</v>
      </c>
    </row>
    <row r="385" spans="1:11" x14ac:dyDescent="0.4">
      <c r="A385" s="1">
        <v>445</v>
      </c>
      <c r="B385" s="1" t="s">
        <v>298</v>
      </c>
      <c r="C385" s="2" t="s">
        <v>370</v>
      </c>
      <c r="D385" s="3">
        <v>44000</v>
      </c>
      <c r="E385" s="2">
        <v>1</v>
      </c>
      <c r="F385" s="1" t="s">
        <v>0</v>
      </c>
      <c r="G385" s="1">
        <v>2</v>
      </c>
      <c r="H385" s="1" t="s">
        <v>375</v>
      </c>
      <c r="I385" s="1">
        <v>4</v>
      </c>
      <c r="J385" s="2" t="s">
        <v>387</v>
      </c>
      <c r="K385" s="4">
        <v>49.99</v>
      </c>
    </row>
    <row r="386" spans="1:11" x14ac:dyDescent="0.4">
      <c r="A386" s="1">
        <v>446</v>
      </c>
      <c r="B386" s="1" t="s">
        <v>299</v>
      </c>
      <c r="C386" s="2" t="s">
        <v>370</v>
      </c>
      <c r="D386" s="3">
        <v>42808</v>
      </c>
      <c r="E386" s="2">
        <v>3</v>
      </c>
      <c r="F386" s="1" t="s">
        <v>2</v>
      </c>
      <c r="G386" s="1">
        <v>2</v>
      </c>
      <c r="H386" s="1" t="s">
        <v>375</v>
      </c>
      <c r="I386" s="1">
        <v>4</v>
      </c>
      <c r="J386" s="2" t="s">
        <v>387</v>
      </c>
      <c r="K386" s="4">
        <v>39.99</v>
      </c>
    </row>
    <row r="387" spans="1:11" x14ac:dyDescent="0.4">
      <c r="A387" s="1">
        <v>448</v>
      </c>
      <c r="B387" s="1" t="s">
        <v>300</v>
      </c>
      <c r="C387" s="2" t="s">
        <v>370</v>
      </c>
      <c r="D387" s="3">
        <v>42094</v>
      </c>
      <c r="E387" s="2">
        <v>1</v>
      </c>
      <c r="F387" s="1" t="s">
        <v>0</v>
      </c>
      <c r="G387" s="1">
        <v>2</v>
      </c>
      <c r="H387" s="1" t="s">
        <v>375</v>
      </c>
      <c r="I387" s="1">
        <v>1</v>
      </c>
      <c r="J387" s="2" t="s">
        <v>384</v>
      </c>
      <c r="K387" s="4">
        <v>49.99</v>
      </c>
    </row>
    <row r="388" spans="1:11" x14ac:dyDescent="0.4">
      <c r="A388" s="1">
        <v>449</v>
      </c>
      <c r="B388" s="1" t="s">
        <v>301</v>
      </c>
      <c r="C388" s="2" t="s">
        <v>370</v>
      </c>
      <c r="D388" s="3">
        <v>42516</v>
      </c>
      <c r="E388" s="2">
        <v>9</v>
      </c>
      <c r="F388" s="1" t="s">
        <v>7</v>
      </c>
      <c r="G388" s="1">
        <v>3</v>
      </c>
      <c r="H388" s="1" t="s">
        <v>374</v>
      </c>
      <c r="I388" s="1">
        <v>2</v>
      </c>
      <c r="J388" s="2" t="s">
        <v>385</v>
      </c>
      <c r="K388" s="4">
        <v>119</v>
      </c>
    </row>
    <row r="389" spans="1:11" x14ac:dyDescent="0.4">
      <c r="A389" s="1">
        <v>451</v>
      </c>
      <c r="B389" s="1" t="s">
        <v>302</v>
      </c>
      <c r="C389" s="2" t="s">
        <v>370</v>
      </c>
      <c r="D389" s="3">
        <v>44099</v>
      </c>
      <c r="E389" s="2">
        <v>5</v>
      </c>
      <c r="F389" s="1" t="s">
        <v>4</v>
      </c>
      <c r="G389" s="1">
        <v>2</v>
      </c>
      <c r="H389" s="1" t="s">
        <v>375</v>
      </c>
      <c r="I389" s="1">
        <v>2</v>
      </c>
      <c r="J389" s="2" t="s">
        <v>385</v>
      </c>
      <c r="K389" s="4">
        <v>45.99</v>
      </c>
    </row>
    <row r="390" spans="1:11" x14ac:dyDescent="0.4">
      <c r="A390" s="1">
        <v>453</v>
      </c>
      <c r="B390" s="1" t="s">
        <v>303</v>
      </c>
      <c r="C390" s="2" t="s">
        <v>370</v>
      </c>
      <c r="D390" s="3">
        <v>43239</v>
      </c>
      <c r="E390" s="2">
        <v>8</v>
      </c>
      <c r="F390" s="1" t="s">
        <v>6</v>
      </c>
      <c r="G390" s="1">
        <v>2</v>
      </c>
      <c r="H390" s="1" t="s">
        <v>375</v>
      </c>
      <c r="I390" s="1">
        <v>1</v>
      </c>
      <c r="J390" s="2" t="s">
        <v>384</v>
      </c>
      <c r="K390" s="4">
        <v>79.989999999999995</v>
      </c>
    </row>
    <row r="391" spans="1:11" x14ac:dyDescent="0.4">
      <c r="A391" s="1">
        <v>453</v>
      </c>
      <c r="B391" s="1" t="s">
        <v>303</v>
      </c>
      <c r="C391" s="2" t="s">
        <v>370</v>
      </c>
      <c r="D391" s="3">
        <v>43614</v>
      </c>
      <c r="E391" s="2">
        <v>6</v>
      </c>
      <c r="F391" s="1" t="s">
        <v>5</v>
      </c>
      <c r="G391" s="1">
        <v>1</v>
      </c>
      <c r="H391" s="1" t="s">
        <v>373</v>
      </c>
      <c r="I391" s="1">
        <v>2</v>
      </c>
      <c r="J391" s="2" t="s">
        <v>385</v>
      </c>
      <c r="K391" s="4">
        <v>69.989999999999995</v>
      </c>
    </row>
    <row r="392" spans="1:11" x14ac:dyDescent="0.4">
      <c r="A392" s="1">
        <v>455</v>
      </c>
      <c r="B392" s="1" t="s">
        <v>304</v>
      </c>
      <c r="C392" s="2" t="s">
        <v>370</v>
      </c>
      <c r="D392" s="3">
        <v>43175</v>
      </c>
      <c r="E392" s="2">
        <v>9</v>
      </c>
      <c r="F392" s="1" t="s">
        <v>7</v>
      </c>
      <c r="G392" s="1">
        <v>2</v>
      </c>
      <c r="H392" s="1" t="s">
        <v>375</v>
      </c>
      <c r="I392" s="1">
        <v>3</v>
      </c>
      <c r="J392" s="2" t="s">
        <v>386</v>
      </c>
      <c r="K392" s="4">
        <v>119</v>
      </c>
    </row>
    <row r="393" spans="1:11" x14ac:dyDescent="0.4">
      <c r="A393" s="1">
        <v>456</v>
      </c>
      <c r="B393" s="1" t="s">
        <v>305</v>
      </c>
      <c r="C393" s="2" t="s">
        <v>370</v>
      </c>
      <c r="D393" s="3">
        <v>43326</v>
      </c>
      <c r="E393" s="2">
        <v>1</v>
      </c>
      <c r="F393" s="1" t="s">
        <v>0</v>
      </c>
      <c r="G393" s="1">
        <v>2</v>
      </c>
      <c r="H393" s="1" t="s">
        <v>375</v>
      </c>
      <c r="I393" s="1">
        <v>2</v>
      </c>
      <c r="J393" s="2" t="s">
        <v>385</v>
      </c>
      <c r="K393" s="4">
        <v>49.99</v>
      </c>
    </row>
    <row r="394" spans="1:11" x14ac:dyDescent="0.4">
      <c r="A394" s="1">
        <v>456</v>
      </c>
      <c r="B394" s="1" t="s">
        <v>305</v>
      </c>
      <c r="C394" s="2" t="s">
        <v>370</v>
      </c>
      <c r="D394" s="3">
        <v>42874</v>
      </c>
      <c r="E394" s="2">
        <v>4</v>
      </c>
      <c r="F394" s="1" t="s">
        <v>3</v>
      </c>
      <c r="G394" s="1">
        <v>1</v>
      </c>
      <c r="H394" s="1" t="s">
        <v>373</v>
      </c>
      <c r="I394" s="1">
        <v>4</v>
      </c>
      <c r="J394" s="2" t="s">
        <v>387</v>
      </c>
      <c r="K394" s="4">
        <v>45.99</v>
      </c>
    </row>
    <row r="395" spans="1:11" x14ac:dyDescent="0.4">
      <c r="A395" s="1">
        <v>457</v>
      </c>
      <c r="B395" s="1" t="s">
        <v>306</v>
      </c>
      <c r="C395" s="2" t="s">
        <v>370</v>
      </c>
      <c r="D395" s="3">
        <v>43002</v>
      </c>
      <c r="E395" s="2">
        <v>3</v>
      </c>
      <c r="F395" s="1" t="s">
        <v>2</v>
      </c>
      <c r="G395" s="1">
        <v>1</v>
      </c>
      <c r="H395" s="1" t="s">
        <v>373</v>
      </c>
      <c r="I395" s="1">
        <v>1</v>
      </c>
      <c r="J395" s="2" t="s">
        <v>384</v>
      </c>
      <c r="K395" s="4">
        <v>39.99</v>
      </c>
    </row>
    <row r="396" spans="1:11" x14ac:dyDescent="0.4">
      <c r="A396" s="1">
        <v>458</v>
      </c>
      <c r="B396" s="1" t="s">
        <v>307</v>
      </c>
      <c r="C396" s="2" t="s">
        <v>370</v>
      </c>
      <c r="D396" s="3">
        <v>43096</v>
      </c>
      <c r="E396" s="2">
        <v>3</v>
      </c>
      <c r="F396" s="1" t="s">
        <v>2</v>
      </c>
      <c r="G396" s="1">
        <v>3</v>
      </c>
      <c r="H396" s="1" t="s">
        <v>374</v>
      </c>
      <c r="I396" s="1">
        <v>3</v>
      </c>
      <c r="J396" s="2" t="s">
        <v>386</v>
      </c>
      <c r="K396" s="4">
        <v>39.99</v>
      </c>
    </row>
    <row r="397" spans="1:11" x14ac:dyDescent="0.4">
      <c r="A397" s="1">
        <v>458</v>
      </c>
      <c r="B397" s="1" t="s">
        <v>307</v>
      </c>
      <c r="C397" s="2" t="s">
        <v>370</v>
      </c>
      <c r="D397" s="3">
        <v>42285</v>
      </c>
      <c r="E397" s="2">
        <v>10</v>
      </c>
      <c r="F397" s="1" t="s">
        <v>8</v>
      </c>
      <c r="G397" s="1">
        <v>2</v>
      </c>
      <c r="H397" s="1" t="s">
        <v>375</v>
      </c>
      <c r="I397" s="1">
        <v>4</v>
      </c>
      <c r="J397" s="2" t="s">
        <v>387</v>
      </c>
      <c r="K397" s="4">
        <v>119</v>
      </c>
    </row>
    <row r="398" spans="1:11" x14ac:dyDescent="0.4">
      <c r="A398" s="1">
        <v>460</v>
      </c>
      <c r="B398" s="1" t="s">
        <v>308</v>
      </c>
      <c r="C398" s="2" t="s">
        <v>370</v>
      </c>
      <c r="D398" s="3">
        <v>43975</v>
      </c>
      <c r="E398" s="2">
        <v>3</v>
      </c>
      <c r="F398" s="1" t="s">
        <v>2</v>
      </c>
      <c r="G398" s="1">
        <v>1</v>
      </c>
      <c r="H398" s="1" t="s">
        <v>373</v>
      </c>
      <c r="I398" s="1">
        <v>2</v>
      </c>
      <c r="J398" s="2" t="s">
        <v>385</v>
      </c>
      <c r="K398" s="4">
        <v>39.99</v>
      </c>
    </row>
    <row r="399" spans="1:11" x14ac:dyDescent="0.4">
      <c r="A399" s="1">
        <v>461</v>
      </c>
      <c r="B399" s="1" t="s">
        <v>309</v>
      </c>
      <c r="C399" s="2" t="s">
        <v>370</v>
      </c>
      <c r="D399" s="3">
        <v>43058</v>
      </c>
      <c r="E399" s="2">
        <v>1</v>
      </c>
      <c r="F399" s="1" t="s">
        <v>0</v>
      </c>
      <c r="G399" s="1">
        <v>1</v>
      </c>
      <c r="H399" s="1" t="s">
        <v>373</v>
      </c>
      <c r="I399" s="1">
        <v>1</v>
      </c>
      <c r="J399" s="2" t="s">
        <v>384</v>
      </c>
      <c r="K399" s="4">
        <v>49.99</v>
      </c>
    </row>
    <row r="400" spans="1:11" x14ac:dyDescent="0.4">
      <c r="A400" s="1">
        <v>461</v>
      </c>
      <c r="B400" s="1" t="s">
        <v>309</v>
      </c>
      <c r="C400" s="2" t="s">
        <v>370</v>
      </c>
      <c r="D400" s="3">
        <v>42695</v>
      </c>
      <c r="E400" s="2">
        <v>5</v>
      </c>
      <c r="F400" s="1" t="s">
        <v>4</v>
      </c>
      <c r="G400" s="1">
        <v>1</v>
      </c>
      <c r="H400" s="1" t="s">
        <v>373</v>
      </c>
      <c r="I400" s="1">
        <v>4</v>
      </c>
      <c r="J400" s="2" t="s">
        <v>387</v>
      </c>
      <c r="K400" s="4">
        <v>45.99</v>
      </c>
    </row>
    <row r="401" spans="1:11" x14ac:dyDescent="0.4">
      <c r="A401" s="1">
        <v>464</v>
      </c>
      <c r="B401" s="1" t="s">
        <v>310</v>
      </c>
      <c r="C401" s="2" t="s">
        <v>370</v>
      </c>
      <c r="D401" s="3">
        <v>42012</v>
      </c>
      <c r="E401" s="2">
        <v>10</v>
      </c>
      <c r="F401" s="1" t="s">
        <v>8</v>
      </c>
      <c r="G401" s="1">
        <v>2</v>
      </c>
      <c r="H401" s="1" t="s">
        <v>375</v>
      </c>
      <c r="I401" s="1">
        <v>1</v>
      </c>
      <c r="J401" s="2" t="s">
        <v>384</v>
      </c>
      <c r="K401" s="4">
        <v>119</v>
      </c>
    </row>
    <row r="402" spans="1:11" x14ac:dyDescent="0.4">
      <c r="A402" s="1">
        <v>464</v>
      </c>
      <c r="B402" s="1" t="s">
        <v>310</v>
      </c>
      <c r="C402" s="2" t="s">
        <v>370</v>
      </c>
      <c r="D402" s="3">
        <v>42008</v>
      </c>
      <c r="E402" s="2">
        <v>9</v>
      </c>
      <c r="F402" s="1" t="s">
        <v>7</v>
      </c>
      <c r="G402" s="1">
        <v>1</v>
      </c>
      <c r="H402" s="1" t="s">
        <v>373</v>
      </c>
      <c r="I402" s="1">
        <v>3</v>
      </c>
      <c r="J402" s="2" t="s">
        <v>386</v>
      </c>
      <c r="K402" s="4">
        <v>119</v>
      </c>
    </row>
    <row r="403" spans="1:11" x14ac:dyDescent="0.4">
      <c r="A403" s="1">
        <v>465</v>
      </c>
      <c r="B403" s="1" t="s">
        <v>311</v>
      </c>
      <c r="C403" s="2" t="s">
        <v>370</v>
      </c>
      <c r="D403" s="3">
        <v>43102</v>
      </c>
      <c r="E403" s="2">
        <v>10</v>
      </c>
      <c r="F403" s="1" t="s">
        <v>8</v>
      </c>
      <c r="G403" s="1">
        <v>2</v>
      </c>
      <c r="H403" s="1" t="s">
        <v>375</v>
      </c>
      <c r="I403" s="1">
        <v>2</v>
      </c>
      <c r="J403" s="2" t="s">
        <v>385</v>
      </c>
      <c r="K403" s="4">
        <v>119</v>
      </c>
    </row>
    <row r="404" spans="1:11" x14ac:dyDescent="0.4">
      <c r="A404" s="1">
        <v>466</v>
      </c>
      <c r="B404" s="1" t="s">
        <v>312</v>
      </c>
      <c r="C404" s="2" t="s">
        <v>370</v>
      </c>
      <c r="D404" s="3">
        <v>44128</v>
      </c>
      <c r="E404" s="2">
        <v>6</v>
      </c>
      <c r="F404" s="1" t="s">
        <v>5</v>
      </c>
      <c r="G404" s="1">
        <v>1</v>
      </c>
      <c r="H404" s="1" t="s">
        <v>373</v>
      </c>
      <c r="I404" s="1">
        <v>1</v>
      </c>
      <c r="J404" s="2" t="s">
        <v>384</v>
      </c>
      <c r="K404" s="4">
        <v>69.989999999999995</v>
      </c>
    </row>
    <row r="405" spans="1:11" x14ac:dyDescent="0.4">
      <c r="A405" s="1">
        <v>466</v>
      </c>
      <c r="B405" s="1" t="s">
        <v>312</v>
      </c>
      <c r="C405" s="2" t="s">
        <v>370</v>
      </c>
      <c r="D405" s="3">
        <v>42430</v>
      </c>
      <c r="E405" s="2">
        <v>2</v>
      </c>
      <c r="F405" s="1" t="s">
        <v>1</v>
      </c>
      <c r="G405" s="1">
        <v>1</v>
      </c>
      <c r="H405" s="1" t="s">
        <v>373</v>
      </c>
      <c r="I405" s="1">
        <v>3</v>
      </c>
      <c r="J405" s="2" t="s">
        <v>386</v>
      </c>
      <c r="K405" s="4">
        <v>59.99</v>
      </c>
    </row>
    <row r="406" spans="1:11" x14ac:dyDescent="0.4">
      <c r="A406" s="1">
        <v>467</v>
      </c>
      <c r="B406" s="1" t="s">
        <v>313</v>
      </c>
      <c r="C406" s="2" t="s">
        <v>370</v>
      </c>
      <c r="D406" s="3">
        <v>43376</v>
      </c>
      <c r="E406" s="2">
        <v>2</v>
      </c>
      <c r="F406" s="1" t="s">
        <v>1</v>
      </c>
      <c r="G406" s="1">
        <v>1</v>
      </c>
      <c r="H406" s="1" t="s">
        <v>373</v>
      </c>
      <c r="I406" s="1">
        <v>2</v>
      </c>
      <c r="J406" s="2" t="s">
        <v>385</v>
      </c>
      <c r="K406" s="4">
        <v>59.99</v>
      </c>
    </row>
    <row r="407" spans="1:11" x14ac:dyDescent="0.4">
      <c r="A407" s="1">
        <v>467</v>
      </c>
      <c r="B407" s="1" t="s">
        <v>313</v>
      </c>
      <c r="C407" s="2" t="s">
        <v>370</v>
      </c>
      <c r="D407" s="3">
        <v>43711</v>
      </c>
      <c r="E407" s="2">
        <v>2</v>
      </c>
      <c r="F407" s="1" t="s">
        <v>1</v>
      </c>
      <c r="G407" s="1">
        <v>2</v>
      </c>
      <c r="H407" s="1" t="s">
        <v>375</v>
      </c>
      <c r="I407" s="1">
        <v>4</v>
      </c>
      <c r="J407" s="2" t="s">
        <v>387</v>
      </c>
      <c r="K407" s="4">
        <v>59.99</v>
      </c>
    </row>
    <row r="408" spans="1:11" x14ac:dyDescent="0.4">
      <c r="A408" s="1">
        <v>468</v>
      </c>
      <c r="B408" s="1" t="s">
        <v>314</v>
      </c>
      <c r="C408" s="2" t="s">
        <v>370</v>
      </c>
      <c r="D408" s="3">
        <v>43498</v>
      </c>
      <c r="E408" s="2">
        <v>6</v>
      </c>
      <c r="F408" s="1" t="s">
        <v>5</v>
      </c>
      <c r="G408" s="1">
        <v>3</v>
      </c>
      <c r="H408" s="1" t="s">
        <v>374</v>
      </c>
      <c r="I408" s="1">
        <v>4</v>
      </c>
      <c r="J408" s="2" t="s">
        <v>387</v>
      </c>
      <c r="K408" s="4">
        <v>69.989999999999995</v>
      </c>
    </row>
    <row r="409" spans="1:11" x14ac:dyDescent="0.4">
      <c r="A409" s="1">
        <v>469</v>
      </c>
      <c r="B409" s="1" t="s">
        <v>315</v>
      </c>
      <c r="C409" s="2" t="s">
        <v>370</v>
      </c>
      <c r="D409" s="3">
        <v>42153</v>
      </c>
      <c r="E409" s="2">
        <v>6</v>
      </c>
      <c r="F409" s="1" t="s">
        <v>5</v>
      </c>
      <c r="G409" s="1">
        <v>2</v>
      </c>
      <c r="H409" s="1" t="s">
        <v>375</v>
      </c>
      <c r="I409" s="1">
        <v>4</v>
      </c>
      <c r="J409" s="2" t="s">
        <v>387</v>
      </c>
      <c r="K409" s="4">
        <v>69.989999999999995</v>
      </c>
    </row>
    <row r="410" spans="1:11" x14ac:dyDescent="0.4">
      <c r="A410" s="1">
        <v>471</v>
      </c>
      <c r="B410" s="1" t="s">
        <v>316</v>
      </c>
      <c r="C410" s="2" t="s">
        <v>370</v>
      </c>
      <c r="D410" s="3">
        <v>43078</v>
      </c>
      <c r="E410" s="2">
        <v>3</v>
      </c>
      <c r="F410" s="1" t="s">
        <v>2</v>
      </c>
      <c r="G410" s="1">
        <v>2</v>
      </c>
      <c r="H410" s="1" t="s">
        <v>375</v>
      </c>
      <c r="I410" s="1">
        <v>1</v>
      </c>
      <c r="J410" s="2" t="s">
        <v>384</v>
      </c>
      <c r="K410" s="4">
        <v>39.99</v>
      </c>
    </row>
    <row r="411" spans="1:11" x14ac:dyDescent="0.4">
      <c r="A411" s="1">
        <v>471</v>
      </c>
      <c r="B411" s="1" t="s">
        <v>316</v>
      </c>
      <c r="C411" s="2" t="s">
        <v>370</v>
      </c>
      <c r="D411" s="3">
        <v>43850</v>
      </c>
      <c r="E411" s="2">
        <v>9</v>
      </c>
      <c r="F411" s="1" t="s">
        <v>7</v>
      </c>
      <c r="G411" s="1">
        <v>3</v>
      </c>
      <c r="H411" s="1" t="s">
        <v>374</v>
      </c>
      <c r="I411" s="1">
        <v>1</v>
      </c>
      <c r="J411" s="2" t="s">
        <v>384</v>
      </c>
      <c r="K411" s="4">
        <v>119</v>
      </c>
    </row>
    <row r="412" spans="1:11" x14ac:dyDescent="0.4">
      <c r="A412" s="1">
        <v>471</v>
      </c>
      <c r="B412" s="1" t="s">
        <v>316</v>
      </c>
      <c r="C412" s="2" t="s">
        <v>370</v>
      </c>
      <c r="D412" s="3">
        <v>42035</v>
      </c>
      <c r="E412" s="2">
        <v>1</v>
      </c>
      <c r="F412" s="1" t="s">
        <v>0</v>
      </c>
      <c r="G412" s="1">
        <v>1</v>
      </c>
      <c r="H412" s="1" t="s">
        <v>373</v>
      </c>
      <c r="I412" s="1">
        <v>3</v>
      </c>
      <c r="J412" s="2" t="s">
        <v>386</v>
      </c>
      <c r="K412" s="4">
        <v>49.99</v>
      </c>
    </row>
    <row r="413" spans="1:11" x14ac:dyDescent="0.4">
      <c r="A413" s="1">
        <v>472</v>
      </c>
      <c r="B413" s="1" t="s">
        <v>317</v>
      </c>
      <c r="C413" s="2" t="s">
        <v>370</v>
      </c>
      <c r="D413" s="3">
        <v>43479</v>
      </c>
      <c r="E413" s="2">
        <v>9</v>
      </c>
      <c r="F413" s="1" t="s">
        <v>7</v>
      </c>
      <c r="G413" s="1">
        <v>2</v>
      </c>
      <c r="H413" s="1" t="s">
        <v>375</v>
      </c>
      <c r="I413" s="1">
        <v>2</v>
      </c>
      <c r="J413" s="2" t="s">
        <v>385</v>
      </c>
      <c r="K413" s="4">
        <v>119</v>
      </c>
    </row>
    <row r="414" spans="1:11" x14ac:dyDescent="0.4">
      <c r="A414" s="1">
        <v>472</v>
      </c>
      <c r="B414" s="1" t="s">
        <v>317</v>
      </c>
      <c r="C414" s="2" t="s">
        <v>370</v>
      </c>
      <c r="D414" s="3">
        <v>42996</v>
      </c>
      <c r="E414" s="2">
        <v>6</v>
      </c>
      <c r="F414" s="1" t="s">
        <v>5</v>
      </c>
      <c r="G414" s="1">
        <v>3</v>
      </c>
      <c r="H414" s="1" t="s">
        <v>374</v>
      </c>
      <c r="I414" s="1">
        <v>3</v>
      </c>
      <c r="J414" s="2" t="s">
        <v>386</v>
      </c>
      <c r="K414" s="4">
        <v>69.989999999999995</v>
      </c>
    </row>
    <row r="415" spans="1:11" x14ac:dyDescent="0.4">
      <c r="A415" s="1">
        <v>473</v>
      </c>
      <c r="B415" s="1" t="s">
        <v>318</v>
      </c>
      <c r="C415" s="2" t="s">
        <v>370</v>
      </c>
      <c r="D415" s="3">
        <v>42807</v>
      </c>
      <c r="E415" s="2">
        <v>2</v>
      </c>
      <c r="F415" s="1" t="s">
        <v>1</v>
      </c>
      <c r="G415" s="1">
        <v>2</v>
      </c>
      <c r="H415" s="1" t="s">
        <v>375</v>
      </c>
      <c r="I415" s="1">
        <v>3</v>
      </c>
      <c r="J415" s="2" t="s">
        <v>386</v>
      </c>
      <c r="K415" s="4">
        <v>59.99</v>
      </c>
    </row>
    <row r="416" spans="1:11" x14ac:dyDescent="0.4">
      <c r="A416" s="1">
        <v>473</v>
      </c>
      <c r="B416" s="1" t="s">
        <v>318</v>
      </c>
      <c r="C416" s="2" t="s">
        <v>370</v>
      </c>
      <c r="D416" s="3">
        <v>44107</v>
      </c>
      <c r="E416" s="2">
        <v>2</v>
      </c>
      <c r="F416" s="1" t="s">
        <v>1</v>
      </c>
      <c r="G416" s="1">
        <v>1</v>
      </c>
      <c r="H416" s="1" t="s">
        <v>373</v>
      </c>
      <c r="I416" s="1">
        <v>4</v>
      </c>
      <c r="J416" s="2" t="s">
        <v>387</v>
      </c>
      <c r="K416" s="4">
        <v>59.99</v>
      </c>
    </row>
    <row r="417" spans="1:11" x14ac:dyDescent="0.4">
      <c r="A417" s="1">
        <v>474</v>
      </c>
      <c r="B417" s="1" t="s">
        <v>319</v>
      </c>
      <c r="C417" s="2" t="s">
        <v>370</v>
      </c>
      <c r="D417" s="3">
        <v>43787</v>
      </c>
      <c r="E417" s="2">
        <v>4</v>
      </c>
      <c r="F417" s="1" t="s">
        <v>3</v>
      </c>
      <c r="G417" s="1">
        <v>2</v>
      </c>
      <c r="H417" s="1" t="s">
        <v>375</v>
      </c>
      <c r="I417" s="1">
        <v>2</v>
      </c>
      <c r="J417" s="2" t="s">
        <v>385</v>
      </c>
      <c r="K417" s="4">
        <v>45.99</v>
      </c>
    </row>
    <row r="418" spans="1:11" x14ac:dyDescent="0.4">
      <c r="A418" s="1">
        <v>475</v>
      </c>
      <c r="B418" s="1" t="s">
        <v>320</v>
      </c>
      <c r="C418" s="2" t="s">
        <v>370</v>
      </c>
      <c r="D418" s="3">
        <v>42085</v>
      </c>
      <c r="E418" s="2">
        <v>7</v>
      </c>
      <c r="F418" s="1" t="s">
        <v>742</v>
      </c>
      <c r="G418" s="1">
        <v>2</v>
      </c>
      <c r="H418" s="1" t="s">
        <v>375</v>
      </c>
      <c r="I418" s="1">
        <v>4</v>
      </c>
      <c r="J418" s="2" t="s">
        <v>387</v>
      </c>
      <c r="K418" s="4">
        <v>69.989999999999995</v>
      </c>
    </row>
    <row r="419" spans="1:11" x14ac:dyDescent="0.4">
      <c r="A419" s="1">
        <v>477</v>
      </c>
      <c r="B419" s="1" t="s">
        <v>321</v>
      </c>
      <c r="C419" s="2" t="s">
        <v>370</v>
      </c>
      <c r="D419" s="3">
        <v>42794</v>
      </c>
      <c r="E419" s="2">
        <v>5</v>
      </c>
      <c r="F419" s="1" t="s">
        <v>4</v>
      </c>
      <c r="G419" s="1">
        <v>1</v>
      </c>
      <c r="H419" s="1" t="s">
        <v>373</v>
      </c>
      <c r="I419" s="1">
        <v>1</v>
      </c>
      <c r="J419" s="2" t="s">
        <v>384</v>
      </c>
      <c r="K419" s="4">
        <v>45.99</v>
      </c>
    </row>
    <row r="420" spans="1:11" x14ac:dyDescent="0.4">
      <c r="A420" s="1">
        <v>478</v>
      </c>
      <c r="B420" s="1" t="s">
        <v>322</v>
      </c>
      <c r="C420" s="2" t="s">
        <v>370</v>
      </c>
      <c r="D420" s="3">
        <v>43713</v>
      </c>
      <c r="E420" s="2">
        <v>5</v>
      </c>
      <c r="F420" s="1" t="s">
        <v>4</v>
      </c>
      <c r="G420" s="1">
        <v>2</v>
      </c>
      <c r="H420" s="1" t="s">
        <v>375</v>
      </c>
      <c r="I420" s="1">
        <v>1</v>
      </c>
      <c r="J420" s="2" t="s">
        <v>384</v>
      </c>
      <c r="K420" s="4">
        <v>45.99</v>
      </c>
    </row>
    <row r="421" spans="1:11" x14ac:dyDescent="0.4">
      <c r="A421" s="1">
        <v>478</v>
      </c>
      <c r="B421" s="1" t="s">
        <v>322</v>
      </c>
      <c r="C421" s="2" t="s">
        <v>370</v>
      </c>
      <c r="D421" s="3">
        <v>43181</v>
      </c>
      <c r="E421" s="2">
        <v>4</v>
      </c>
      <c r="F421" s="1" t="s">
        <v>3</v>
      </c>
      <c r="G421" s="1">
        <v>1</v>
      </c>
      <c r="H421" s="1" t="s">
        <v>373</v>
      </c>
      <c r="I421" s="1">
        <v>4</v>
      </c>
      <c r="J421" s="2" t="s">
        <v>387</v>
      </c>
      <c r="K421" s="4">
        <v>45.99</v>
      </c>
    </row>
    <row r="422" spans="1:11" x14ac:dyDescent="0.4">
      <c r="A422" s="1">
        <v>480</v>
      </c>
      <c r="B422" s="1" t="s">
        <v>323</v>
      </c>
      <c r="C422" s="2" t="s">
        <v>370</v>
      </c>
      <c r="D422" s="3">
        <v>43979</v>
      </c>
      <c r="E422" s="2">
        <v>3</v>
      </c>
      <c r="F422" s="1" t="s">
        <v>2</v>
      </c>
      <c r="G422" s="1">
        <v>2</v>
      </c>
      <c r="H422" s="1" t="s">
        <v>375</v>
      </c>
      <c r="I422" s="1">
        <v>2</v>
      </c>
      <c r="J422" s="2" t="s">
        <v>385</v>
      </c>
      <c r="K422" s="4">
        <v>39.99</v>
      </c>
    </row>
    <row r="423" spans="1:11" x14ac:dyDescent="0.4">
      <c r="A423" s="1">
        <v>480</v>
      </c>
      <c r="B423" s="1" t="s">
        <v>323</v>
      </c>
      <c r="C423" s="2" t="s">
        <v>370</v>
      </c>
      <c r="D423" s="3">
        <v>44073</v>
      </c>
      <c r="E423" s="2">
        <v>8</v>
      </c>
      <c r="F423" s="1" t="s">
        <v>6</v>
      </c>
      <c r="G423" s="1">
        <v>1</v>
      </c>
      <c r="H423" s="1" t="s">
        <v>373</v>
      </c>
      <c r="I423" s="1">
        <v>4</v>
      </c>
      <c r="J423" s="2" t="s">
        <v>387</v>
      </c>
      <c r="K423" s="4">
        <v>79.989999999999995</v>
      </c>
    </row>
    <row r="424" spans="1:11" x14ac:dyDescent="0.4">
      <c r="A424" s="1">
        <v>481</v>
      </c>
      <c r="B424" s="1" t="s">
        <v>324</v>
      </c>
      <c r="C424" s="2" t="s">
        <v>370</v>
      </c>
      <c r="D424" s="3">
        <v>42558</v>
      </c>
      <c r="E424" s="2">
        <v>3</v>
      </c>
      <c r="F424" s="1" t="s">
        <v>2</v>
      </c>
      <c r="G424" s="1">
        <v>1</v>
      </c>
      <c r="H424" s="1" t="s">
        <v>373</v>
      </c>
      <c r="I424" s="1">
        <v>1</v>
      </c>
      <c r="J424" s="2" t="s">
        <v>384</v>
      </c>
      <c r="K424" s="4">
        <v>39.99</v>
      </c>
    </row>
    <row r="425" spans="1:11" x14ac:dyDescent="0.4">
      <c r="A425" s="1">
        <v>481</v>
      </c>
      <c r="B425" s="1" t="s">
        <v>324</v>
      </c>
      <c r="C425" s="2" t="s">
        <v>370</v>
      </c>
      <c r="D425" s="3">
        <v>42431</v>
      </c>
      <c r="E425" s="2">
        <v>4</v>
      </c>
      <c r="F425" s="1" t="s">
        <v>3</v>
      </c>
      <c r="G425" s="1">
        <v>2</v>
      </c>
      <c r="H425" s="1" t="s">
        <v>375</v>
      </c>
      <c r="I425" s="1">
        <v>4</v>
      </c>
      <c r="J425" s="2" t="s">
        <v>387</v>
      </c>
      <c r="K425" s="4">
        <v>45.99</v>
      </c>
    </row>
    <row r="426" spans="1:11" x14ac:dyDescent="0.4">
      <c r="A426" s="1">
        <v>484</v>
      </c>
      <c r="B426" s="1" t="s">
        <v>325</v>
      </c>
      <c r="C426" s="2" t="s">
        <v>370</v>
      </c>
      <c r="D426" s="3">
        <v>42877</v>
      </c>
      <c r="E426" s="2">
        <v>10</v>
      </c>
      <c r="F426" s="1" t="s">
        <v>8</v>
      </c>
      <c r="G426" s="1">
        <v>1</v>
      </c>
      <c r="H426" s="1" t="s">
        <v>373</v>
      </c>
      <c r="I426" s="1">
        <v>3</v>
      </c>
      <c r="J426" s="2" t="s">
        <v>386</v>
      </c>
      <c r="K426" s="4">
        <v>119</v>
      </c>
    </row>
    <row r="427" spans="1:11" x14ac:dyDescent="0.4">
      <c r="A427" s="1">
        <v>487</v>
      </c>
      <c r="B427" s="1" t="s">
        <v>326</v>
      </c>
      <c r="C427" s="2" t="s">
        <v>370</v>
      </c>
      <c r="D427" s="3">
        <v>42718</v>
      </c>
      <c r="E427" s="2">
        <v>7</v>
      </c>
      <c r="F427" s="1" t="s">
        <v>742</v>
      </c>
      <c r="G427" s="1">
        <v>2</v>
      </c>
      <c r="H427" s="1" t="s">
        <v>375</v>
      </c>
      <c r="I427" s="1">
        <v>1</v>
      </c>
      <c r="J427" s="2" t="s">
        <v>384</v>
      </c>
      <c r="K427" s="4">
        <v>69.989999999999995</v>
      </c>
    </row>
    <row r="428" spans="1:11" x14ac:dyDescent="0.4">
      <c r="A428" s="1">
        <v>487</v>
      </c>
      <c r="B428" s="1" t="s">
        <v>326</v>
      </c>
      <c r="C428" s="2" t="s">
        <v>370</v>
      </c>
      <c r="D428" s="3">
        <v>43417</v>
      </c>
      <c r="E428" s="2">
        <v>5</v>
      </c>
      <c r="F428" s="1" t="s">
        <v>4</v>
      </c>
      <c r="G428" s="1">
        <v>2</v>
      </c>
      <c r="H428" s="1" t="s">
        <v>375</v>
      </c>
      <c r="I428" s="1">
        <v>4</v>
      </c>
      <c r="J428" s="2" t="s">
        <v>387</v>
      </c>
      <c r="K428" s="4">
        <v>45.99</v>
      </c>
    </row>
    <row r="429" spans="1:11" x14ac:dyDescent="0.4">
      <c r="A429" s="1">
        <v>488</v>
      </c>
      <c r="B429" s="1" t="s">
        <v>327</v>
      </c>
      <c r="C429" s="2" t="s">
        <v>370</v>
      </c>
      <c r="D429" s="3">
        <v>43541</v>
      </c>
      <c r="E429" s="2">
        <v>6</v>
      </c>
      <c r="F429" s="1" t="s">
        <v>5</v>
      </c>
      <c r="G429" s="1">
        <v>2</v>
      </c>
      <c r="H429" s="1" t="s">
        <v>375</v>
      </c>
      <c r="I429" s="1">
        <v>1</v>
      </c>
      <c r="J429" s="2" t="s">
        <v>384</v>
      </c>
      <c r="K429" s="4">
        <v>69.989999999999995</v>
      </c>
    </row>
    <row r="430" spans="1:11" x14ac:dyDescent="0.4">
      <c r="A430" s="1">
        <v>488</v>
      </c>
      <c r="B430" s="1" t="s">
        <v>327</v>
      </c>
      <c r="C430" s="2" t="s">
        <v>370</v>
      </c>
      <c r="D430" s="3">
        <v>42255</v>
      </c>
      <c r="E430" s="2">
        <v>7</v>
      </c>
      <c r="F430" s="1" t="s">
        <v>742</v>
      </c>
      <c r="G430" s="1">
        <v>1</v>
      </c>
      <c r="H430" s="1" t="s">
        <v>373</v>
      </c>
      <c r="I430" s="1">
        <v>3</v>
      </c>
      <c r="J430" s="2" t="s">
        <v>386</v>
      </c>
      <c r="K430" s="4">
        <v>69.989999999999995</v>
      </c>
    </row>
    <row r="431" spans="1:11" x14ac:dyDescent="0.4">
      <c r="A431" s="1">
        <v>489</v>
      </c>
      <c r="B431" s="1" t="s">
        <v>328</v>
      </c>
      <c r="C431" s="2" t="s">
        <v>370</v>
      </c>
      <c r="D431" s="3">
        <v>43272</v>
      </c>
      <c r="E431" s="2">
        <v>1</v>
      </c>
      <c r="F431" s="1" t="s">
        <v>0</v>
      </c>
      <c r="G431" s="1">
        <v>1</v>
      </c>
      <c r="H431" s="1" t="s">
        <v>373</v>
      </c>
      <c r="I431" s="1">
        <v>4</v>
      </c>
      <c r="J431" s="2" t="s">
        <v>387</v>
      </c>
      <c r="K431" s="4">
        <v>49.99</v>
      </c>
    </row>
    <row r="432" spans="1:11" x14ac:dyDescent="0.4">
      <c r="A432" s="1">
        <v>493</v>
      </c>
      <c r="B432" s="1" t="s">
        <v>329</v>
      </c>
      <c r="C432" s="2" t="s">
        <v>370</v>
      </c>
      <c r="D432" s="3">
        <v>43095</v>
      </c>
      <c r="E432" s="2">
        <v>8</v>
      </c>
      <c r="F432" s="1" t="s">
        <v>6</v>
      </c>
      <c r="G432" s="1">
        <v>3</v>
      </c>
      <c r="H432" s="1" t="s">
        <v>374</v>
      </c>
      <c r="I432" s="1">
        <v>1</v>
      </c>
      <c r="J432" s="2" t="s">
        <v>384</v>
      </c>
      <c r="K432" s="4">
        <v>79.989999999999995</v>
      </c>
    </row>
    <row r="433" spans="1:11" x14ac:dyDescent="0.4">
      <c r="A433" s="1">
        <v>493</v>
      </c>
      <c r="B433" s="1" t="s">
        <v>329</v>
      </c>
      <c r="C433" s="2" t="s">
        <v>370</v>
      </c>
      <c r="D433" s="3">
        <v>42916</v>
      </c>
      <c r="E433" s="2">
        <v>6</v>
      </c>
      <c r="F433" s="1" t="s">
        <v>5</v>
      </c>
      <c r="G433" s="1">
        <v>2</v>
      </c>
      <c r="H433" s="1" t="s">
        <v>375</v>
      </c>
      <c r="I433" s="1">
        <v>4</v>
      </c>
      <c r="J433" s="2" t="s">
        <v>387</v>
      </c>
      <c r="K433" s="4">
        <v>69.989999999999995</v>
      </c>
    </row>
    <row r="434" spans="1:11" x14ac:dyDescent="0.4">
      <c r="A434" s="1">
        <v>494</v>
      </c>
      <c r="B434" s="1" t="s">
        <v>330</v>
      </c>
      <c r="C434" s="2" t="s">
        <v>370</v>
      </c>
      <c r="D434" s="3">
        <v>42026</v>
      </c>
      <c r="E434" s="2">
        <v>9</v>
      </c>
      <c r="F434" s="1" t="s">
        <v>7</v>
      </c>
      <c r="G434" s="1">
        <v>1</v>
      </c>
      <c r="H434" s="1" t="s">
        <v>373</v>
      </c>
      <c r="I434" s="1">
        <v>2</v>
      </c>
      <c r="J434" s="2" t="s">
        <v>385</v>
      </c>
      <c r="K434" s="4">
        <v>119</v>
      </c>
    </row>
    <row r="435" spans="1:11" x14ac:dyDescent="0.4">
      <c r="A435" s="1">
        <v>496</v>
      </c>
      <c r="B435" s="1" t="s">
        <v>331</v>
      </c>
      <c r="C435" s="2" t="s">
        <v>370</v>
      </c>
      <c r="D435" s="3">
        <v>43758</v>
      </c>
      <c r="E435" s="2">
        <v>4</v>
      </c>
      <c r="F435" s="1" t="s">
        <v>3</v>
      </c>
      <c r="G435" s="1">
        <v>1</v>
      </c>
      <c r="H435" s="1" t="s">
        <v>373</v>
      </c>
      <c r="I435" s="1">
        <v>1</v>
      </c>
      <c r="J435" s="2" t="s">
        <v>384</v>
      </c>
      <c r="K435" s="4">
        <v>45.99</v>
      </c>
    </row>
    <row r="436" spans="1:11" x14ac:dyDescent="0.4">
      <c r="A436" s="1">
        <v>496</v>
      </c>
      <c r="B436" s="1" t="s">
        <v>331</v>
      </c>
      <c r="C436" s="2" t="s">
        <v>370</v>
      </c>
      <c r="D436" s="3">
        <v>42945</v>
      </c>
      <c r="E436" s="2">
        <v>2</v>
      </c>
      <c r="F436" s="1" t="s">
        <v>1</v>
      </c>
      <c r="G436" s="1">
        <v>1</v>
      </c>
      <c r="H436" s="1" t="s">
        <v>373</v>
      </c>
      <c r="I436" s="1">
        <v>3</v>
      </c>
      <c r="J436" s="2" t="s">
        <v>386</v>
      </c>
      <c r="K436" s="4">
        <v>59.99</v>
      </c>
    </row>
    <row r="437" spans="1:11" x14ac:dyDescent="0.4">
      <c r="A437" s="1">
        <v>496</v>
      </c>
      <c r="B437" s="1" t="s">
        <v>331</v>
      </c>
      <c r="C437" s="2" t="s">
        <v>370</v>
      </c>
      <c r="D437" s="3">
        <v>43160</v>
      </c>
      <c r="E437" s="2">
        <v>5</v>
      </c>
      <c r="F437" s="1" t="s">
        <v>4</v>
      </c>
      <c r="G437" s="1">
        <v>1</v>
      </c>
      <c r="H437" s="1" t="s">
        <v>373</v>
      </c>
      <c r="I437" s="1">
        <v>3</v>
      </c>
      <c r="J437" s="2" t="s">
        <v>386</v>
      </c>
      <c r="K437" s="4">
        <v>45.99</v>
      </c>
    </row>
    <row r="438" spans="1:11" x14ac:dyDescent="0.4">
      <c r="A438" s="1">
        <v>497</v>
      </c>
      <c r="B438" s="1" t="s">
        <v>332</v>
      </c>
      <c r="C438" s="2" t="s">
        <v>370</v>
      </c>
      <c r="D438" s="3">
        <v>42038</v>
      </c>
      <c r="E438" s="2">
        <v>9</v>
      </c>
      <c r="F438" s="1" t="s">
        <v>7</v>
      </c>
      <c r="G438" s="1">
        <v>3</v>
      </c>
      <c r="H438" s="1" t="s">
        <v>374</v>
      </c>
      <c r="I438" s="1">
        <v>1</v>
      </c>
      <c r="J438" s="2" t="s">
        <v>384</v>
      </c>
      <c r="K438" s="4">
        <v>119</v>
      </c>
    </row>
    <row r="439" spans="1:11" x14ac:dyDescent="0.4">
      <c r="A439" s="1">
        <v>498</v>
      </c>
      <c r="B439" s="1" t="s">
        <v>333</v>
      </c>
      <c r="C439" s="2" t="s">
        <v>370</v>
      </c>
      <c r="D439" s="3">
        <v>42816</v>
      </c>
      <c r="E439" s="2">
        <v>9</v>
      </c>
      <c r="F439" s="1" t="s">
        <v>7</v>
      </c>
      <c r="G439" s="1">
        <v>1</v>
      </c>
      <c r="H439" s="1" t="s">
        <v>373</v>
      </c>
      <c r="I439" s="1">
        <v>3</v>
      </c>
      <c r="J439" s="2" t="s">
        <v>386</v>
      </c>
      <c r="K439" s="4">
        <v>119</v>
      </c>
    </row>
    <row r="440" spans="1:11" x14ac:dyDescent="0.4">
      <c r="A440" s="1">
        <v>501</v>
      </c>
      <c r="B440" s="1" t="s">
        <v>334</v>
      </c>
      <c r="C440" s="2" t="s">
        <v>370</v>
      </c>
      <c r="D440" s="3">
        <v>43518</v>
      </c>
      <c r="E440" s="2">
        <v>1</v>
      </c>
      <c r="F440" s="1" t="s">
        <v>0</v>
      </c>
      <c r="G440" s="1">
        <v>2</v>
      </c>
      <c r="H440" s="1" t="s">
        <v>375</v>
      </c>
      <c r="I440" s="1">
        <v>3</v>
      </c>
      <c r="J440" s="2" t="s">
        <v>386</v>
      </c>
      <c r="K440" s="4">
        <v>49.99</v>
      </c>
    </row>
    <row r="441" spans="1:11" x14ac:dyDescent="0.4">
      <c r="A441" s="1">
        <v>503</v>
      </c>
      <c r="B441" s="1" t="s">
        <v>335</v>
      </c>
      <c r="C441" s="2" t="s">
        <v>370</v>
      </c>
      <c r="D441" s="3">
        <v>42217</v>
      </c>
      <c r="E441" s="2">
        <v>3</v>
      </c>
      <c r="F441" s="1" t="s">
        <v>2</v>
      </c>
      <c r="G441" s="1">
        <v>1</v>
      </c>
      <c r="H441" s="1" t="s">
        <v>373</v>
      </c>
      <c r="I441" s="1">
        <v>2</v>
      </c>
      <c r="J441" s="2" t="s">
        <v>385</v>
      </c>
      <c r="K441" s="4">
        <v>39.99</v>
      </c>
    </row>
    <row r="442" spans="1:11" x14ac:dyDescent="0.4">
      <c r="A442" s="1">
        <v>505</v>
      </c>
      <c r="B442" s="1" t="s">
        <v>336</v>
      </c>
      <c r="C442" s="2" t="s">
        <v>370</v>
      </c>
      <c r="D442" s="3">
        <v>43659</v>
      </c>
      <c r="E442" s="2">
        <v>5</v>
      </c>
      <c r="F442" s="1" t="s">
        <v>4</v>
      </c>
      <c r="G442" s="1">
        <v>3</v>
      </c>
      <c r="H442" s="1" t="s">
        <v>374</v>
      </c>
      <c r="I442" s="1">
        <v>1</v>
      </c>
      <c r="J442" s="2" t="s">
        <v>384</v>
      </c>
      <c r="K442" s="4">
        <v>45.99</v>
      </c>
    </row>
    <row r="443" spans="1:11" x14ac:dyDescent="0.4">
      <c r="A443" s="1">
        <v>505</v>
      </c>
      <c r="B443" s="1" t="s">
        <v>336</v>
      </c>
      <c r="C443" s="2" t="s">
        <v>370</v>
      </c>
      <c r="D443" s="3">
        <v>43534</v>
      </c>
      <c r="E443" s="2">
        <v>3</v>
      </c>
      <c r="F443" s="1" t="s">
        <v>2</v>
      </c>
      <c r="G443" s="1">
        <v>1</v>
      </c>
      <c r="H443" s="1" t="s">
        <v>373</v>
      </c>
      <c r="I443" s="1">
        <v>2</v>
      </c>
      <c r="J443" s="2" t="s">
        <v>385</v>
      </c>
      <c r="K443" s="4">
        <v>39.99</v>
      </c>
    </row>
    <row r="444" spans="1:11" x14ac:dyDescent="0.4">
      <c r="A444" s="1">
        <v>505</v>
      </c>
      <c r="B444" s="1" t="s">
        <v>336</v>
      </c>
      <c r="C444" s="2" t="s">
        <v>370</v>
      </c>
      <c r="D444" s="3">
        <v>43630</v>
      </c>
      <c r="E444" s="2">
        <v>4</v>
      </c>
      <c r="F444" s="1" t="s">
        <v>3</v>
      </c>
      <c r="G444" s="1">
        <v>2</v>
      </c>
      <c r="H444" s="1" t="s">
        <v>375</v>
      </c>
      <c r="I444" s="1">
        <v>3</v>
      </c>
      <c r="J444" s="2" t="s">
        <v>386</v>
      </c>
      <c r="K444" s="4">
        <v>45.99</v>
      </c>
    </row>
    <row r="445" spans="1:11" x14ac:dyDescent="0.4">
      <c r="A445" s="1">
        <v>505</v>
      </c>
      <c r="B445" s="1" t="s">
        <v>336</v>
      </c>
      <c r="C445" s="2" t="s">
        <v>370</v>
      </c>
      <c r="D445" s="3">
        <v>43219</v>
      </c>
      <c r="E445" s="2">
        <v>9</v>
      </c>
      <c r="F445" s="1" t="s">
        <v>7</v>
      </c>
      <c r="G445" s="1">
        <v>2</v>
      </c>
      <c r="H445" s="1" t="s">
        <v>375</v>
      </c>
      <c r="I445" s="1">
        <v>3</v>
      </c>
      <c r="J445" s="2" t="s">
        <v>386</v>
      </c>
      <c r="K445" s="4">
        <v>119</v>
      </c>
    </row>
    <row r="446" spans="1:11" x14ac:dyDescent="0.4">
      <c r="A446" s="1">
        <v>507</v>
      </c>
      <c r="B446" s="1" t="s">
        <v>337</v>
      </c>
      <c r="C446" s="2" t="s">
        <v>370</v>
      </c>
      <c r="D446" s="3">
        <v>42310</v>
      </c>
      <c r="E446" s="2">
        <v>9</v>
      </c>
      <c r="F446" s="1" t="s">
        <v>7</v>
      </c>
      <c r="G446" s="1">
        <v>2</v>
      </c>
      <c r="H446" s="1" t="s">
        <v>375</v>
      </c>
      <c r="I446" s="1">
        <v>1</v>
      </c>
      <c r="J446" s="2" t="s">
        <v>384</v>
      </c>
      <c r="K446" s="4">
        <v>119</v>
      </c>
    </row>
    <row r="447" spans="1:11" x14ac:dyDescent="0.4">
      <c r="A447" s="1">
        <v>509</v>
      </c>
      <c r="B447" s="1" t="s">
        <v>338</v>
      </c>
      <c r="C447" s="2" t="s">
        <v>370</v>
      </c>
      <c r="D447" s="3">
        <v>43698</v>
      </c>
      <c r="E447" s="2">
        <v>5</v>
      </c>
      <c r="F447" s="1" t="s">
        <v>4</v>
      </c>
      <c r="G447" s="1">
        <v>1</v>
      </c>
      <c r="H447" s="1" t="s">
        <v>373</v>
      </c>
      <c r="I447" s="1">
        <v>3</v>
      </c>
      <c r="J447" s="2" t="s">
        <v>386</v>
      </c>
      <c r="K447" s="4">
        <v>45.99</v>
      </c>
    </row>
    <row r="448" spans="1:11" x14ac:dyDescent="0.4">
      <c r="A448" s="1">
        <v>511</v>
      </c>
      <c r="B448" s="1" t="s">
        <v>339</v>
      </c>
      <c r="C448" s="2" t="s">
        <v>370</v>
      </c>
      <c r="D448" s="3">
        <v>42123</v>
      </c>
      <c r="E448" s="2">
        <v>1</v>
      </c>
      <c r="F448" s="1" t="s">
        <v>0</v>
      </c>
      <c r="G448" s="1">
        <v>1</v>
      </c>
      <c r="H448" s="1" t="s">
        <v>373</v>
      </c>
      <c r="I448" s="1">
        <v>1</v>
      </c>
      <c r="J448" s="2" t="s">
        <v>384</v>
      </c>
      <c r="K448" s="4">
        <v>49.99</v>
      </c>
    </row>
    <row r="449" spans="1:11" x14ac:dyDescent="0.4">
      <c r="A449" s="1">
        <v>511</v>
      </c>
      <c r="B449" s="1" t="s">
        <v>339</v>
      </c>
      <c r="C449" s="2" t="s">
        <v>370</v>
      </c>
      <c r="D449" s="3">
        <v>43111</v>
      </c>
      <c r="E449" s="2">
        <v>9</v>
      </c>
      <c r="F449" s="1" t="s">
        <v>7</v>
      </c>
      <c r="G449" s="1">
        <v>1</v>
      </c>
      <c r="H449" s="1" t="s">
        <v>373</v>
      </c>
      <c r="I449" s="1">
        <v>2</v>
      </c>
      <c r="J449" s="2" t="s">
        <v>385</v>
      </c>
      <c r="K449" s="4">
        <v>119</v>
      </c>
    </row>
    <row r="450" spans="1:11" x14ac:dyDescent="0.4">
      <c r="A450" s="1">
        <v>512</v>
      </c>
      <c r="B450" s="1" t="s">
        <v>340</v>
      </c>
      <c r="C450" s="2" t="s">
        <v>370</v>
      </c>
      <c r="D450" s="3">
        <v>43649</v>
      </c>
      <c r="E450" s="2">
        <v>6</v>
      </c>
      <c r="F450" s="1" t="s">
        <v>5</v>
      </c>
      <c r="G450" s="1">
        <v>1</v>
      </c>
      <c r="H450" s="1" t="s">
        <v>373</v>
      </c>
      <c r="I450" s="1">
        <v>2</v>
      </c>
      <c r="J450" s="2" t="s">
        <v>385</v>
      </c>
      <c r="K450" s="4">
        <v>69.989999999999995</v>
      </c>
    </row>
    <row r="451" spans="1:11" x14ac:dyDescent="0.4">
      <c r="A451" s="1">
        <v>512</v>
      </c>
      <c r="B451" s="1" t="s">
        <v>340</v>
      </c>
      <c r="C451" s="2" t="s">
        <v>370</v>
      </c>
      <c r="D451" s="3">
        <v>42937</v>
      </c>
      <c r="E451" s="2">
        <v>5</v>
      </c>
      <c r="F451" s="1" t="s">
        <v>4</v>
      </c>
      <c r="G451" s="1">
        <v>2</v>
      </c>
      <c r="H451" s="1" t="s">
        <v>375</v>
      </c>
      <c r="I451" s="1">
        <v>3</v>
      </c>
      <c r="J451" s="2" t="s">
        <v>386</v>
      </c>
      <c r="K451" s="4">
        <v>45.99</v>
      </c>
    </row>
    <row r="452" spans="1:11" x14ac:dyDescent="0.4">
      <c r="A452" s="1">
        <v>514</v>
      </c>
      <c r="B452" s="1" t="s">
        <v>341</v>
      </c>
      <c r="C452" s="2" t="s">
        <v>370</v>
      </c>
      <c r="D452" s="3">
        <v>42624</v>
      </c>
      <c r="E452" s="2">
        <v>1</v>
      </c>
      <c r="F452" s="1" t="s">
        <v>0</v>
      </c>
      <c r="G452" s="1">
        <v>2</v>
      </c>
      <c r="H452" s="1" t="s">
        <v>375</v>
      </c>
      <c r="I452" s="1">
        <v>1</v>
      </c>
      <c r="J452" s="2" t="s">
        <v>384</v>
      </c>
      <c r="K452" s="4">
        <v>49.99</v>
      </c>
    </row>
    <row r="453" spans="1:11" x14ac:dyDescent="0.4">
      <c r="A453" s="1">
        <v>514</v>
      </c>
      <c r="B453" s="1" t="s">
        <v>341</v>
      </c>
      <c r="C453" s="2" t="s">
        <v>370</v>
      </c>
      <c r="D453" s="3">
        <v>43520</v>
      </c>
      <c r="E453" s="2">
        <v>8</v>
      </c>
      <c r="F453" s="1" t="s">
        <v>6</v>
      </c>
      <c r="G453" s="1">
        <v>2</v>
      </c>
      <c r="H453" s="1" t="s">
        <v>375</v>
      </c>
      <c r="I453" s="1">
        <v>1</v>
      </c>
      <c r="J453" s="2" t="s">
        <v>384</v>
      </c>
      <c r="K453" s="4">
        <v>79.989999999999995</v>
      </c>
    </row>
    <row r="454" spans="1:11" x14ac:dyDescent="0.4">
      <c r="A454" s="1">
        <v>514</v>
      </c>
      <c r="B454" s="1" t="s">
        <v>341</v>
      </c>
      <c r="C454" s="2" t="s">
        <v>370</v>
      </c>
      <c r="D454" s="3">
        <v>42149</v>
      </c>
      <c r="E454" s="2">
        <v>1</v>
      </c>
      <c r="F454" s="1" t="s">
        <v>0</v>
      </c>
      <c r="G454" s="1">
        <v>2</v>
      </c>
      <c r="H454" s="1" t="s">
        <v>375</v>
      </c>
      <c r="I454" s="1">
        <v>2</v>
      </c>
      <c r="J454" s="2" t="s">
        <v>385</v>
      </c>
      <c r="K454" s="4">
        <v>49.99</v>
      </c>
    </row>
    <row r="455" spans="1:11" x14ac:dyDescent="0.4">
      <c r="A455" s="1">
        <v>514</v>
      </c>
      <c r="B455" s="1" t="s">
        <v>341</v>
      </c>
      <c r="C455" s="2" t="s">
        <v>370</v>
      </c>
      <c r="D455" s="3">
        <v>43690</v>
      </c>
      <c r="E455" s="2">
        <v>3</v>
      </c>
      <c r="F455" s="1" t="s">
        <v>2</v>
      </c>
      <c r="G455" s="1">
        <v>2</v>
      </c>
      <c r="H455" s="1" t="s">
        <v>375</v>
      </c>
      <c r="I455" s="1">
        <v>4</v>
      </c>
      <c r="J455" s="2" t="s">
        <v>387</v>
      </c>
      <c r="K455" s="4">
        <v>39.99</v>
      </c>
    </row>
    <row r="456" spans="1:11" x14ac:dyDescent="0.4">
      <c r="A456" s="1">
        <v>515</v>
      </c>
      <c r="B456" s="1" t="s">
        <v>342</v>
      </c>
      <c r="C456" s="2" t="s">
        <v>370</v>
      </c>
      <c r="D456" s="3">
        <v>44151</v>
      </c>
      <c r="E456" s="2">
        <v>8</v>
      </c>
      <c r="F456" s="1" t="s">
        <v>6</v>
      </c>
      <c r="G456" s="1">
        <v>1</v>
      </c>
      <c r="H456" s="1" t="s">
        <v>373</v>
      </c>
      <c r="I456" s="1">
        <v>3</v>
      </c>
      <c r="J456" s="2" t="s">
        <v>386</v>
      </c>
      <c r="K456" s="4">
        <v>79.989999999999995</v>
      </c>
    </row>
    <row r="457" spans="1:11" x14ac:dyDescent="0.4">
      <c r="A457" s="1">
        <v>516</v>
      </c>
      <c r="B457" s="1" t="s">
        <v>343</v>
      </c>
      <c r="C457" s="2" t="s">
        <v>370</v>
      </c>
      <c r="D457" s="3">
        <v>42232</v>
      </c>
      <c r="E457" s="2">
        <v>5</v>
      </c>
      <c r="F457" s="1" t="s">
        <v>4</v>
      </c>
      <c r="G457" s="1">
        <v>1</v>
      </c>
      <c r="H457" s="1" t="s">
        <v>373</v>
      </c>
      <c r="I457" s="1">
        <v>3</v>
      </c>
      <c r="J457" s="2" t="s">
        <v>386</v>
      </c>
      <c r="K457" s="4">
        <v>45.99</v>
      </c>
    </row>
    <row r="458" spans="1:11" x14ac:dyDescent="0.4">
      <c r="A458" s="1">
        <v>516</v>
      </c>
      <c r="B458" s="1" t="s">
        <v>343</v>
      </c>
      <c r="C458" s="2" t="s">
        <v>370</v>
      </c>
      <c r="D458" s="3">
        <v>43517</v>
      </c>
      <c r="E458" s="2">
        <v>1</v>
      </c>
      <c r="F458" s="1" t="s">
        <v>0</v>
      </c>
      <c r="G458" s="1">
        <v>1</v>
      </c>
      <c r="H458" s="1" t="s">
        <v>373</v>
      </c>
      <c r="I458" s="1">
        <v>4</v>
      </c>
      <c r="J458" s="2" t="s">
        <v>387</v>
      </c>
      <c r="K458" s="4">
        <v>49.99</v>
      </c>
    </row>
    <row r="459" spans="1:11" x14ac:dyDescent="0.4">
      <c r="A459" s="1">
        <v>516</v>
      </c>
      <c r="B459" s="1" t="s">
        <v>343</v>
      </c>
      <c r="C459" s="2" t="s">
        <v>370</v>
      </c>
      <c r="D459" s="3">
        <v>42238</v>
      </c>
      <c r="E459" s="2">
        <v>7</v>
      </c>
      <c r="F459" s="1" t="s">
        <v>742</v>
      </c>
      <c r="G459" s="1">
        <v>1</v>
      </c>
      <c r="H459" s="1" t="s">
        <v>373</v>
      </c>
      <c r="I459" s="1">
        <v>4</v>
      </c>
      <c r="J459" s="2" t="s">
        <v>387</v>
      </c>
      <c r="K459" s="4">
        <v>69.989999999999995</v>
      </c>
    </row>
    <row r="460" spans="1:11" x14ac:dyDescent="0.4">
      <c r="A460" s="1">
        <v>517</v>
      </c>
      <c r="B460" s="1" t="s">
        <v>344</v>
      </c>
      <c r="C460" s="2" t="s">
        <v>370</v>
      </c>
      <c r="D460" s="3">
        <v>42785</v>
      </c>
      <c r="E460" s="2">
        <v>1</v>
      </c>
      <c r="F460" s="1" t="s">
        <v>0</v>
      </c>
      <c r="G460" s="1">
        <v>1</v>
      </c>
      <c r="H460" s="1" t="s">
        <v>373</v>
      </c>
      <c r="I460" s="1">
        <v>2</v>
      </c>
      <c r="J460" s="2" t="s">
        <v>385</v>
      </c>
      <c r="K460" s="4">
        <v>49.99</v>
      </c>
    </row>
    <row r="461" spans="1:11" x14ac:dyDescent="0.4">
      <c r="A461" s="1">
        <v>517</v>
      </c>
      <c r="B461" s="1" t="s">
        <v>344</v>
      </c>
      <c r="C461" s="2" t="s">
        <v>370</v>
      </c>
      <c r="D461" s="3">
        <v>42945</v>
      </c>
      <c r="E461" s="2">
        <v>7</v>
      </c>
      <c r="F461" s="1" t="s">
        <v>742</v>
      </c>
      <c r="G461" s="1">
        <v>1</v>
      </c>
      <c r="H461" s="1" t="s">
        <v>373</v>
      </c>
      <c r="I461" s="1">
        <v>3</v>
      </c>
      <c r="J461" s="2" t="s">
        <v>386</v>
      </c>
      <c r="K461" s="4">
        <v>69.989999999999995</v>
      </c>
    </row>
    <row r="462" spans="1:11" x14ac:dyDescent="0.4">
      <c r="A462" s="1">
        <v>517</v>
      </c>
      <c r="B462" s="1" t="s">
        <v>344</v>
      </c>
      <c r="C462" s="2" t="s">
        <v>370</v>
      </c>
      <c r="D462" s="3">
        <v>42483</v>
      </c>
      <c r="E462" s="2">
        <v>8</v>
      </c>
      <c r="F462" s="1" t="s">
        <v>6</v>
      </c>
      <c r="G462" s="1">
        <v>2</v>
      </c>
      <c r="H462" s="1" t="s">
        <v>375</v>
      </c>
      <c r="I462" s="1">
        <v>4</v>
      </c>
      <c r="J462" s="2" t="s">
        <v>387</v>
      </c>
      <c r="K462" s="4">
        <v>79.989999999999995</v>
      </c>
    </row>
    <row r="463" spans="1:11" x14ac:dyDescent="0.4">
      <c r="A463" s="1">
        <v>520</v>
      </c>
      <c r="B463" s="1" t="s">
        <v>345</v>
      </c>
      <c r="C463" s="2" t="s">
        <v>370</v>
      </c>
      <c r="D463" s="3">
        <v>44163</v>
      </c>
      <c r="E463" s="2">
        <v>10</v>
      </c>
      <c r="F463" s="1" t="s">
        <v>8</v>
      </c>
      <c r="G463" s="1">
        <v>2</v>
      </c>
      <c r="H463" s="1" t="s">
        <v>375</v>
      </c>
      <c r="I463" s="1">
        <v>1</v>
      </c>
      <c r="J463" s="2" t="s">
        <v>384</v>
      </c>
      <c r="K463" s="4">
        <v>119</v>
      </c>
    </row>
    <row r="464" spans="1:11" x14ac:dyDescent="0.4">
      <c r="A464" s="1">
        <v>522</v>
      </c>
      <c r="B464" s="1" t="s">
        <v>346</v>
      </c>
      <c r="C464" s="2" t="s">
        <v>370</v>
      </c>
      <c r="D464" s="3">
        <v>43427</v>
      </c>
      <c r="E464" s="2">
        <v>2</v>
      </c>
      <c r="F464" s="1" t="s">
        <v>1</v>
      </c>
      <c r="G464" s="1">
        <v>1</v>
      </c>
      <c r="H464" s="1" t="s">
        <v>373</v>
      </c>
      <c r="I464" s="1">
        <v>1</v>
      </c>
      <c r="J464" s="2" t="s">
        <v>384</v>
      </c>
      <c r="K464" s="4">
        <v>59.99</v>
      </c>
    </row>
    <row r="465" spans="1:11" x14ac:dyDescent="0.4">
      <c r="A465" s="1">
        <v>522</v>
      </c>
      <c r="B465" s="1" t="s">
        <v>346</v>
      </c>
      <c r="C465" s="2" t="s">
        <v>370</v>
      </c>
      <c r="D465" s="3">
        <v>43108</v>
      </c>
      <c r="E465" s="2">
        <v>9</v>
      </c>
      <c r="F465" s="1" t="s">
        <v>7</v>
      </c>
      <c r="G465" s="1">
        <v>1</v>
      </c>
      <c r="H465" s="1" t="s">
        <v>373</v>
      </c>
      <c r="I465" s="1">
        <v>3</v>
      </c>
      <c r="J465" s="2" t="s">
        <v>386</v>
      </c>
      <c r="K465" s="4">
        <v>119</v>
      </c>
    </row>
    <row r="466" spans="1:11" x14ac:dyDescent="0.4">
      <c r="A466" s="1">
        <v>526</v>
      </c>
      <c r="B466" s="1" t="s">
        <v>347</v>
      </c>
      <c r="C466" s="2" t="s">
        <v>370</v>
      </c>
      <c r="D466" s="3">
        <v>43532</v>
      </c>
      <c r="E466" s="2">
        <v>7</v>
      </c>
      <c r="F466" s="1" t="s">
        <v>742</v>
      </c>
      <c r="G466" s="1">
        <v>1</v>
      </c>
      <c r="H466" s="1" t="s">
        <v>373</v>
      </c>
      <c r="I466" s="1">
        <v>1</v>
      </c>
      <c r="J466" s="2" t="s">
        <v>384</v>
      </c>
      <c r="K466" s="4">
        <v>69.989999999999995</v>
      </c>
    </row>
    <row r="467" spans="1:11" x14ac:dyDescent="0.4">
      <c r="A467" s="1">
        <v>526</v>
      </c>
      <c r="B467" s="1" t="s">
        <v>347</v>
      </c>
      <c r="C467" s="2" t="s">
        <v>370</v>
      </c>
      <c r="D467" s="3">
        <v>42508</v>
      </c>
      <c r="E467" s="2">
        <v>1</v>
      </c>
      <c r="F467" s="1" t="s">
        <v>0</v>
      </c>
      <c r="G467" s="1">
        <v>2</v>
      </c>
      <c r="H467" s="1" t="s">
        <v>375</v>
      </c>
      <c r="I467" s="1">
        <v>2</v>
      </c>
      <c r="J467" s="2" t="s">
        <v>385</v>
      </c>
      <c r="K467" s="4">
        <v>49.99</v>
      </c>
    </row>
    <row r="468" spans="1:11" x14ac:dyDescent="0.4">
      <c r="A468" s="1">
        <v>527</v>
      </c>
      <c r="B468" s="1" t="s">
        <v>348</v>
      </c>
      <c r="C468" s="2" t="s">
        <v>370</v>
      </c>
      <c r="D468" s="3">
        <v>43207</v>
      </c>
      <c r="E468" s="2">
        <v>3</v>
      </c>
      <c r="F468" s="1" t="s">
        <v>2</v>
      </c>
      <c r="G468" s="1">
        <v>1</v>
      </c>
      <c r="H468" s="1" t="s">
        <v>373</v>
      </c>
      <c r="I468" s="1">
        <v>2</v>
      </c>
      <c r="J468" s="2" t="s">
        <v>385</v>
      </c>
      <c r="K468" s="4">
        <v>39.99</v>
      </c>
    </row>
    <row r="469" spans="1:11" x14ac:dyDescent="0.4">
      <c r="A469" s="1">
        <v>528</v>
      </c>
      <c r="B469" s="1" t="s">
        <v>349</v>
      </c>
      <c r="C469" s="2" t="s">
        <v>370</v>
      </c>
      <c r="D469" s="3">
        <v>43776</v>
      </c>
      <c r="E469" s="2">
        <v>8</v>
      </c>
      <c r="F469" s="1" t="s">
        <v>6</v>
      </c>
      <c r="G469" s="1">
        <v>3</v>
      </c>
      <c r="H469" s="1" t="s">
        <v>374</v>
      </c>
      <c r="I469" s="1">
        <v>1</v>
      </c>
      <c r="J469" s="2" t="s">
        <v>384</v>
      </c>
      <c r="K469" s="4">
        <v>79.989999999999995</v>
      </c>
    </row>
    <row r="470" spans="1:11" x14ac:dyDescent="0.4">
      <c r="A470" s="1">
        <v>528</v>
      </c>
      <c r="B470" s="1" t="s">
        <v>349</v>
      </c>
      <c r="C470" s="2" t="s">
        <v>370</v>
      </c>
      <c r="D470" s="3">
        <v>43216</v>
      </c>
      <c r="E470" s="2">
        <v>6</v>
      </c>
      <c r="F470" s="1" t="s">
        <v>5</v>
      </c>
      <c r="G470" s="1">
        <v>1</v>
      </c>
      <c r="H470" s="1" t="s">
        <v>373</v>
      </c>
      <c r="I470" s="1">
        <v>3</v>
      </c>
      <c r="J470" s="2" t="s">
        <v>386</v>
      </c>
      <c r="K470" s="4">
        <v>69.989999999999995</v>
      </c>
    </row>
    <row r="471" spans="1:11" x14ac:dyDescent="0.4">
      <c r="A471" s="1">
        <v>530</v>
      </c>
      <c r="B471" s="1" t="s">
        <v>350</v>
      </c>
      <c r="C471" s="2" t="s">
        <v>370</v>
      </c>
      <c r="D471" s="3">
        <v>42950</v>
      </c>
      <c r="E471" s="2">
        <v>8</v>
      </c>
      <c r="F471" s="1" t="s">
        <v>6</v>
      </c>
      <c r="G471" s="1">
        <v>2</v>
      </c>
      <c r="H471" s="1" t="s">
        <v>375</v>
      </c>
      <c r="I471" s="1">
        <v>1</v>
      </c>
      <c r="J471" s="2" t="s">
        <v>384</v>
      </c>
      <c r="K471" s="4">
        <v>79.989999999999995</v>
      </c>
    </row>
    <row r="472" spans="1:11" x14ac:dyDescent="0.4">
      <c r="A472" s="1">
        <v>530</v>
      </c>
      <c r="B472" s="1" t="s">
        <v>350</v>
      </c>
      <c r="C472" s="2" t="s">
        <v>370</v>
      </c>
      <c r="D472" s="3">
        <v>43279</v>
      </c>
      <c r="E472" s="2">
        <v>7</v>
      </c>
      <c r="F472" s="1" t="s">
        <v>742</v>
      </c>
      <c r="G472" s="1">
        <v>3</v>
      </c>
      <c r="H472" s="1" t="s">
        <v>374</v>
      </c>
      <c r="I472" s="1">
        <v>2</v>
      </c>
      <c r="J472" s="2" t="s">
        <v>385</v>
      </c>
      <c r="K472" s="4">
        <v>69.989999999999995</v>
      </c>
    </row>
    <row r="473" spans="1:11" x14ac:dyDescent="0.4">
      <c r="A473" s="1">
        <v>531</v>
      </c>
      <c r="B473" s="1" t="s">
        <v>351</v>
      </c>
      <c r="C473" s="2" t="s">
        <v>370</v>
      </c>
      <c r="D473" s="3">
        <v>42785</v>
      </c>
      <c r="E473" s="2">
        <v>9</v>
      </c>
      <c r="F473" s="1" t="s">
        <v>7</v>
      </c>
      <c r="G473" s="1">
        <v>1</v>
      </c>
      <c r="H473" s="1" t="s">
        <v>373</v>
      </c>
      <c r="I473" s="1">
        <v>1</v>
      </c>
      <c r="J473" s="2" t="s">
        <v>384</v>
      </c>
      <c r="K473" s="4">
        <v>119</v>
      </c>
    </row>
    <row r="474" spans="1:11" x14ac:dyDescent="0.4">
      <c r="A474" s="1">
        <v>531</v>
      </c>
      <c r="B474" s="1" t="s">
        <v>351</v>
      </c>
      <c r="C474" s="2" t="s">
        <v>370</v>
      </c>
      <c r="D474" s="3">
        <v>42132</v>
      </c>
      <c r="E474" s="2">
        <v>8</v>
      </c>
      <c r="F474" s="1" t="s">
        <v>6</v>
      </c>
      <c r="G474" s="1">
        <v>2</v>
      </c>
      <c r="H474" s="1" t="s">
        <v>375</v>
      </c>
      <c r="I474" s="1">
        <v>1</v>
      </c>
      <c r="J474" s="2" t="s">
        <v>384</v>
      </c>
      <c r="K474" s="4">
        <v>79.989999999999995</v>
      </c>
    </row>
    <row r="475" spans="1:11" x14ac:dyDescent="0.4">
      <c r="A475" s="1">
        <v>531</v>
      </c>
      <c r="B475" s="1" t="s">
        <v>351</v>
      </c>
      <c r="C475" s="2" t="s">
        <v>370</v>
      </c>
      <c r="D475" s="3">
        <v>43344</v>
      </c>
      <c r="E475" s="2">
        <v>5</v>
      </c>
      <c r="F475" s="1" t="s">
        <v>4</v>
      </c>
      <c r="G475" s="1">
        <v>2</v>
      </c>
      <c r="H475" s="1" t="s">
        <v>375</v>
      </c>
      <c r="I475" s="1">
        <v>3</v>
      </c>
      <c r="J475" s="2" t="s">
        <v>386</v>
      </c>
      <c r="K475" s="4">
        <v>45.99</v>
      </c>
    </row>
    <row r="476" spans="1:11" x14ac:dyDescent="0.4">
      <c r="A476" s="1">
        <v>532</v>
      </c>
      <c r="B476" s="1" t="s">
        <v>352</v>
      </c>
      <c r="C476" s="2" t="s">
        <v>370</v>
      </c>
      <c r="D476" s="3">
        <v>43826</v>
      </c>
      <c r="E476" s="2">
        <v>3</v>
      </c>
      <c r="F476" s="1" t="s">
        <v>2</v>
      </c>
      <c r="G476" s="1">
        <v>2</v>
      </c>
      <c r="H476" s="1" t="s">
        <v>375</v>
      </c>
      <c r="I476" s="1">
        <v>3</v>
      </c>
      <c r="J476" s="2" t="s">
        <v>386</v>
      </c>
      <c r="K476" s="4">
        <v>39.99</v>
      </c>
    </row>
    <row r="477" spans="1:11" x14ac:dyDescent="0.4">
      <c r="A477" s="1">
        <v>532</v>
      </c>
      <c r="B477" s="1" t="s">
        <v>352</v>
      </c>
      <c r="C477" s="2" t="s">
        <v>370</v>
      </c>
      <c r="D477" s="3">
        <v>42426</v>
      </c>
      <c r="E477" s="2">
        <v>9</v>
      </c>
      <c r="F477" s="1" t="s">
        <v>7</v>
      </c>
      <c r="G477" s="1">
        <v>1</v>
      </c>
      <c r="H477" s="1" t="s">
        <v>373</v>
      </c>
      <c r="I477" s="1">
        <v>3</v>
      </c>
      <c r="J477" s="2" t="s">
        <v>386</v>
      </c>
      <c r="K477" s="4">
        <v>119</v>
      </c>
    </row>
    <row r="478" spans="1:11" x14ac:dyDescent="0.4">
      <c r="A478" s="1">
        <v>532</v>
      </c>
      <c r="B478" s="1" t="s">
        <v>352</v>
      </c>
      <c r="C478" s="2" t="s">
        <v>370</v>
      </c>
      <c r="D478" s="3">
        <v>42391</v>
      </c>
      <c r="E478" s="2">
        <v>6</v>
      </c>
      <c r="F478" s="1" t="s">
        <v>5</v>
      </c>
      <c r="G478" s="1">
        <v>2</v>
      </c>
      <c r="H478" s="1" t="s">
        <v>375</v>
      </c>
      <c r="I478" s="1">
        <v>4</v>
      </c>
      <c r="J478" s="2" t="s">
        <v>387</v>
      </c>
      <c r="K478" s="4">
        <v>69.989999999999995</v>
      </c>
    </row>
    <row r="479" spans="1:11" x14ac:dyDescent="0.4">
      <c r="A479" s="1">
        <v>536</v>
      </c>
      <c r="B479" s="1" t="s">
        <v>353</v>
      </c>
      <c r="C479" s="2" t="s">
        <v>370</v>
      </c>
      <c r="D479" s="3">
        <v>43040</v>
      </c>
      <c r="E479" s="2">
        <v>7</v>
      </c>
      <c r="F479" s="1" t="s">
        <v>742</v>
      </c>
      <c r="G479" s="1">
        <v>1</v>
      </c>
      <c r="H479" s="1" t="s">
        <v>373</v>
      </c>
      <c r="I479" s="1">
        <v>3</v>
      </c>
      <c r="J479" s="2" t="s">
        <v>386</v>
      </c>
      <c r="K479" s="4">
        <v>69.989999999999995</v>
      </c>
    </row>
    <row r="480" spans="1:11" x14ac:dyDescent="0.4">
      <c r="A480" s="1">
        <v>537</v>
      </c>
      <c r="B480" s="1" t="s">
        <v>354</v>
      </c>
      <c r="C480" s="2" t="s">
        <v>370</v>
      </c>
      <c r="D480" s="3">
        <v>44157</v>
      </c>
      <c r="E480" s="2">
        <v>8</v>
      </c>
      <c r="F480" s="1" t="s">
        <v>6</v>
      </c>
      <c r="G480" s="1">
        <v>1</v>
      </c>
      <c r="H480" s="1" t="s">
        <v>373</v>
      </c>
      <c r="I480" s="1">
        <v>1</v>
      </c>
      <c r="J480" s="2" t="s">
        <v>384</v>
      </c>
      <c r="K480" s="4">
        <v>79.989999999999995</v>
      </c>
    </row>
    <row r="481" spans="1:11" x14ac:dyDescent="0.4">
      <c r="A481" s="1">
        <v>537</v>
      </c>
      <c r="B481" s="1" t="s">
        <v>354</v>
      </c>
      <c r="C481" s="2" t="s">
        <v>370</v>
      </c>
      <c r="D481" s="3">
        <v>43558</v>
      </c>
      <c r="E481" s="2">
        <v>5</v>
      </c>
      <c r="F481" s="1" t="s">
        <v>4</v>
      </c>
      <c r="G481" s="1">
        <v>2</v>
      </c>
      <c r="H481" s="1" t="s">
        <v>375</v>
      </c>
      <c r="I481" s="1">
        <v>4</v>
      </c>
      <c r="J481" s="2" t="s">
        <v>387</v>
      </c>
      <c r="K481" s="4">
        <v>45.99</v>
      </c>
    </row>
    <row r="482" spans="1:11" x14ac:dyDescent="0.4">
      <c r="A482" s="1">
        <v>539</v>
      </c>
      <c r="B482" s="1" t="s">
        <v>355</v>
      </c>
      <c r="C482" s="2" t="s">
        <v>370</v>
      </c>
      <c r="D482" s="3">
        <v>42125</v>
      </c>
      <c r="E482" s="2">
        <v>3</v>
      </c>
      <c r="F482" s="1" t="s">
        <v>2</v>
      </c>
      <c r="G482" s="1">
        <v>1</v>
      </c>
      <c r="H482" s="1" t="s">
        <v>373</v>
      </c>
      <c r="I482" s="1">
        <v>2</v>
      </c>
      <c r="J482" s="2" t="s">
        <v>385</v>
      </c>
      <c r="K482" s="4">
        <v>39.99</v>
      </c>
    </row>
    <row r="483" spans="1:11" x14ac:dyDescent="0.4">
      <c r="A483" s="1">
        <v>539</v>
      </c>
      <c r="B483" s="1" t="s">
        <v>355</v>
      </c>
      <c r="C483" s="2" t="s">
        <v>370</v>
      </c>
      <c r="D483" s="3">
        <v>43368</v>
      </c>
      <c r="E483" s="2">
        <v>7</v>
      </c>
      <c r="F483" s="1" t="s">
        <v>742</v>
      </c>
      <c r="G483" s="1">
        <v>1</v>
      </c>
      <c r="H483" s="1" t="s">
        <v>373</v>
      </c>
      <c r="I483" s="1">
        <v>4</v>
      </c>
      <c r="J483" s="2" t="s">
        <v>387</v>
      </c>
      <c r="K483" s="4">
        <v>69.989999999999995</v>
      </c>
    </row>
    <row r="484" spans="1:11" x14ac:dyDescent="0.4">
      <c r="A484" s="1">
        <v>540</v>
      </c>
      <c r="B484" s="1" t="s">
        <v>356</v>
      </c>
      <c r="C484" s="2" t="s">
        <v>370</v>
      </c>
      <c r="D484" s="3">
        <v>43524</v>
      </c>
      <c r="E484" s="2">
        <v>10</v>
      </c>
      <c r="F484" s="1" t="s">
        <v>8</v>
      </c>
      <c r="G484" s="1">
        <v>2</v>
      </c>
      <c r="H484" s="1" t="s">
        <v>375</v>
      </c>
      <c r="I484" s="1">
        <v>2</v>
      </c>
      <c r="J484" s="2" t="s">
        <v>385</v>
      </c>
      <c r="K484" s="4">
        <v>119</v>
      </c>
    </row>
    <row r="485" spans="1:11" x14ac:dyDescent="0.4">
      <c r="A485" s="1">
        <v>543</v>
      </c>
      <c r="B485" s="1" t="s">
        <v>357</v>
      </c>
      <c r="C485" s="2" t="s">
        <v>370</v>
      </c>
      <c r="D485" s="3">
        <v>43900</v>
      </c>
      <c r="E485" s="2">
        <v>1</v>
      </c>
      <c r="F485" s="1" t="s">
        <v>0</v>
      </c>
      <c r="G485" s="1">
        <v>2</v>
      </c>
      <c r="H485" s="1" t="s">
        <v>375</v>
      </c>
      <c r="I485" s="1">
        <v>1</v>
      </c>
      <c r="J485" s="2" t="s">
        <v>384</v>
      </c>
      <c r="K485" s="4">
        <v>49.99</v>
      </c>
    </row>
    <row r="486" spans="1:11" x14ac:dyDescent="0.4">
      <c r="A486" s="1">
        <v>544</v>
      </c>
      <c r="B486" s="1" t="s">
        <v>358</v>
      </c>
      <c r="C486" s="2" t="s">
        <v>370</v>
      </c>
      <c r="D486" s="3">
        <v>43656</v>
      </c>
      <c r="E486" s="2">
        <v>5</v>
      </c>
      <c r="F486" s="1" t="s">
        <v>4</v>
      </c>
      <c r="G486" s="1">
        <v>3</v>
      </c>
      <c r="H486" s="1" t="s">
        <v>374</v>
      </c>
      <c r="I486" s="1">
        <v>3</v>
      </c>
      <c r="J486" s="2" t="s">
        <v>386</v>
      </c>
      <c r="K486" s="4">
        <v>45.99</v>
      </c>
    </row>
    <row r="487" spans="1:11" x14ac:dyDescent="0.4">
      <c r="A487" s="1">
        <v>545</v>
      </c>
      <c r="B487" s="1" t="s">
        <v>359</v>
      </c>
      <c r="C487" s="2" t="s">
        <v>370</v>
      </c>
      <c r="D487" s="3">
        <v>43929</v>
      </c>
      <c r="E487" s="2">
        <v>3</v>
      </c>
      <c r="F487" s="1" t="s">
        <v>2</v>
      </c>
      <c r="G487" s="1">
        <v>2</v>
      </c>
      <c r="H487" s="1" t="s">
        <v>375</v>
      </c>
      <c r="I487" s="1">
        <v>1</v>
      </c>
      <c r="J487" s="2" t="s">
        <v>384</v>
      </c>
      <c r="K487" s="4">
        <v>39.99</v>
      </c>
    </row>
    <row r="488" spans="1:11" x14ac:dyDescent="0.4">
      <c r="A488" s="1">
        <v>546</v>
      </c>
      <c r="B488" s="1" t="s">
        <v>360</v>
      </c>
      <c r="C488" s="2" t="s">
        <v>370</v>
      </c>
      <c r="D488" s="3">
        <v>42590</v>
      </c>
      <c r="E488" s="2">
        <v>4</v>
      </c>
      <c r="F488" s="1" t="s">
        <v>3</v>
      </c>
      <c r="G488" s="1">
        <v>1</v>
      </c>
      <c r="H488" s="1" t="s">
        <v>373</v>
      </c>
      <c r="I488" s="1">
        <v>1</v>
      </c>
      <c r="J488" s="2" t="s">
        <v>384</v>
      </c>
      <c r="K488" s="4">
        <v>45.99</v>
      </c>
    </row>
    <row r="489" spans="1:11" x14ac:dyDescent="0.4">
      <c r="A489" s="1">
        <v>546</v>
      </c>
      <c r="B489" s="1" t="s">
        <v>360</v>
      </c>
      <c r="C489" s="2" t="s">
        <v>370</v>
      </c>
      <c r="D489" s="3">
        <v>42202</v>
      </c>
      <c r="E489" s="2">
        <v>6</v>
      </c>
      <c r="F489" s="1" t="s">
        <v>5</v>
      </c>
      <c r="G489" s="1">
        <v>1</v>
      </c>
      <c r="H489" s="1" t="s">
        <v>373</v>
      </c>
      <c r="I489" s="1">
        <v>3</v>
      </c>
      <c r="J489" s="2" t="s">
        <v>386</v>
      </c>
      <c r="K489" s="4">
        <v>69.989999999999995</v>
      </c>
    </row>
    <row r="490" spans="1:11" x14ac:dyDescent="0.4">
      <c r="A490" s="1">
        <v>548</v>
      </c>
      <c r="B490" s="1" t="s">
        <v>362</v>
      </c>
      <c r="C490" s="2" t="s">
        <v>370</v>
      </c>
      <c r="D490" s="3">
        <v>42834</v>
      </c>
      <c r="E490" s="2">
        <v>9</v>
      </c>
      <c r="F490" s="1" t="s">
        <v>7</v>
      </c>
      <c r="G490" s="1">
        <v>1</v>
      </c>
      <c r="H490" s="1" t="s">
        <v>373</v>
      </c>
      <c r="I490" s="1">
        <v>3</v>
      </c>
      <c r="J490" s="2" t="s">
        <v>386</v>
      </c>
      <c r="K490" s="4">
        <v>119</v>
      </c>
    </row>
    <row r="491" spans="1:11" x14ac:dyDescent="0.4">
      <c r="A491" s="1">
        <v>549</v>
      </c>
      <c r="B491" s="1" t="s">
        <v>363</v>
      </c>
      <c r="C491" s="2" t="s">
        <v>370</v>
      </c>
      <c r="D491" s="3">
        <v>42014</v>
      </c>
      <c r="E491" s="2">
        <v>3</v>
      </c>
      <c r="F491" s="1" t="s">
        <v>2</v>
      </c>
      <c r="G491" s="1">
        <v>2</v>
      </c>
      <c r="H491" s="1" t="s">
        <v>375</v>
      </c>
      <c r="I491" s="1">
        <v>1</v>
      </c>
      <c r="J491" s="2" t="s">
        <v>384</v>
      </c>
      <c r="K491" s="4">
        <v>39.99</v>
      </c>
    </row>
    <row r="492" spans="1:11" x14ac:dyDescent="0.4">
      <c r="A492" s="1">
        <v>549</v>
      </c>
      <c r="B492" s="1" t="s">
        <v>363</v>
      </c>
      <c r="C492" s="2" t="s">
        <v>370</v>
      </c>
      <c r="D492" s="3">
        <v>44089</v>
      </c>
      <c r="E492" s="2">
        <v>5</v>
      </c>
      <c r="F492" s="1" t="s">
        <v>4</v>
      </c>
      <c r="G492" s="1">
        <v>2</v>
      </c>
      <c r="H492" s="1" t="s">
        <v>375</v>
      </c>
      <c r="I492" s="1">
        <v>2</v>
      </c>
      <c r="J492" s="2" t="s">
        <v>385</v>
      </c>
      <c r="K492" s="4">
        <v>45.99</v>
      </c>
    </row>
    <row r="493" spans="1:11" x14ac:dyDescent="0.4">
      <c r="A493" s="1">
        <v>549</v>
      </c>
      <c r="B493" s="1" t="s">
        <v>363</v>
      </c>
      <c r="C493" s="2" t="s">
        <v>370</v>
      </c>
      <c r="D493" s="3">
        <v>42784</v>
      </c>
      <c r="E493" s="2">
        <v>9</v>
      </c>
      <c r="F493" s="1" t="s">
        <v>7</v>
      </c>
      <c r="G493" s="1">
        <v>3</v>
      </c>
      <c r="H493" s="1" t="s">
        <v>374</v>
      </c>
      <c r="I493" s="1">
        <v>4</v>
      </c>
      <c r="J493" s="2" t="s">
        <v>387</v>
      </c>
      <c r="K493" s="4">
        <v>119</v>
      </c>
    </row>
    <row r="494" spans="1:11" x14ac:dyDescent="0.4">
      <c r="A494" s="1">
        <v>550</v>
      </c>
      <c r="B494" s="1" t="s">
        <v>364</v>
      </c>
      <c r="C494" s="2" t="s">
        <v>370</v>
      </c>
      <c r="D494" s="3">
        <v>43802</v>
      </c>
      <c r="E494" s="2">
        <v>6</v>
      </c>
      <c r="F494" s="1" t="s">
        <v>5</v>
      </c>
      <c r="G494" s="1">
        <v>1</v>
      </c>
      <c r="H494" s="1" t="s">
        <v>373</v>
      </c>
      <c r="I494" s="1">
        <v>2</v>
      </c>
      <c r="J494" s="2" t="s">
        <v>385</v>
      </c>
      <c r="K494" s="4">
        <v>69.989999999999995</v>
      </c>
    </row>
    <row r="495" spans="1:11" x14ac:dyDescent="0.4">
      <c r="A495" s="1">
        <v>550</v>
      </c>
      <c r="B495" s="1" t="s">
        <v>364</v>
      </c>
      <c r="C495" s="2" t="s">
        <v>370</v>
      </c>
      <c r="D495" s="3">
        <v>43340</v>
      </c>
      <c r="E495" s="2">
        <v>4</v>
      </c>
      <c r="F495" s="1" t="s">
        <v>3</v>
      </c>
      <c r="G495" s="1">
        <v>2</v>
      </c>
      <c r="H495" s="1" t="s">
        <v>375</v>
      </c>
      <c r="I495" s="1">
        <v>4</v>
      </c>
      <c r="J495" s="2" t="s">
        <v>387</v>
      </c>
      <c r="K495" s="4">
        <v>45.99</v>
      </c>
    </row>
    <row r="496" spans="1:11" x14ac:dyDescent="0.4">
      <c r="A496" s="1">
        <v>551</v>
      </c>
      <c r="B496" s="1" t="s">
        <v>365</v>
      </c>
      <c r="C496" s="2" t="s">
        <v>370</v>
      </c>
      <c r="D496" s="3">
        <v>42309</v>
      </c>
      <c r="E496" s="2">
        <v>6</v>
      </c>
      <c r="F496" s="1" t="s">
        <v>5</v>
      </c>
      <c r="G496" s="1">
        <v>1</v>
      </c>
      <c r="H496" s="1" t="s">
        <v>373</v>
      </c>
      <c r="I496" s="1">
        <v>4</v>
      </c>
      <c r="J496" s="2" t="s">
        <v>387</v>
      </c>
      <c r="K496" s="4">
        <v>69.989999999999995</v>
      </c>
    </row>
    <row r="497" spans="1:11" x14ac:dyDescent="0.4">
      <c r="A497" s="1">
        <v>554</v>
      </c>
      <c r="B497" s="1" t="s">
        <v>366</v>
      </c>
      <c r="C497" s="2" t="s">
        <v>370</v>
      </c>
      <c r="D497" s="3">
        <v>42156</v>
      </c>
      <c r="E497" s="2">
        <v>8</v>
      </c>
      <c r="F497" s="1" t="s">
        <v>6</v>
      </c>
      <c r="G497" s="1">
        <v>1</v>
      </c>
      <c r="H497" s="1" t="s">
        <v>373</v>
      </c>
      <c r="I497" s="1">
        <v>3</v>
      </c>
      <c r="J497" s="2" t="s">
        <v>386</v>
      </c>
      <c r="K497" s="4">
        <v>79.989999999999995</v>
      </c>
    </row>
    <row r="498" spans="1:11" x14ac:dyDescent="0.4">
      <c r="A498" s="1">
        <v>554</v>
      </c>
      <c r="B498" s="1" t="s">
        <v>366</v>
      </c>
      <c r="C498" s="2" t="s">
        <v>370</v>
      </c>
      <c r="D498" s="3">
        <v>42774</v>
      </c>
      <c r="E498" s="2">
        <v>2</v>
      </c>
      <c r="F498" s="1" t="s">
        <v>1</v>
      </c>
      <c r="G498" s="1">
        <v>1</v>
      </c>
      <c r="H498" s="1" t="s">
        <v>373</v>
      </c>
      <c r="I498" s="1">
        <v>3</v>
      </c>
      <c r="J498" s="2" t="s">
        <v>386</v>
      </c>
      <c r="K498" s="4">
        <v>59.99</v>
      </c>
    </row>
    <row r="499" spans="1:11" x14ac:dyDescent="0.4">
      <c r="A499" s="1">
        <v>555</v>
      </c>
      <c r="B499" s="1" t="s">
        <v>367</v>
      </c>
      <c r="C499" s="2" t="s">
        <v>370</v>
      </c>
      <c r="D499" s="3">
        <v>42819</v>
      </c>
      <c r="E499" s="2">
        <v>8</v>
      </c>
      <c r="F499" s="1" t="s">
        <v>6</v>
      </c>
      <c r="G499" s="1">
        <v>1</v>
      </c>
      <c r="H499" s="1" t="s">
        <v>373</v>
      </c>
      <c r="I499" s="1">
        <v>4</v>
      </c>
      <c r="J499" s="2" t="s">
        <v>387</v>
      </c>
      <c r="K499" s="4">
        <v>79.989999999999995</v>
      </c>
    </row>
    <row r="500" spans="1:11" x14ac:dyDescent="0.4">
      <c r="A500" s="1">
        <v>557</v>
      </c>
      <c r="B500" s="1" t="s">
        <v>368</v>
      </c>
      <c r="C500" s="2" t="s">
        <v>370</v>
      </c>
      <c r="D500" s="3">
        <v>42287</v>
      </c>
      <c r="E500" s="2">
        <v>5</v>
      </c>
      <c r="F500" s="1" t="s">
        <v>4</v>
      </c>
      <c r="G500" s="1">
        <v>1</v>
      </c>
      <c r="H500" s="1" t="s">
        <v>373</v>
      </c>
      <c r="I500" s="1">
        <v>4</v>
      </c>
      <c r="J500" s="2" t="s">
        <v>387</v>
      </c>
      <c r="K500" s="4">
        <v>45.99</v>
      </c>
    </row>
    <row r="501" spans="1:11" x14ac:dyDescent="0.4">
      <c r="A501" s="1">
        <v>559</v>
      </c>
      <c r="B501" s="1" t="s">
        <v>369</v>
      </c>
      <c r="C501" s="2" t="s">
        <v>370</v>
      </c>
      <c r="D501" s="3">
        <v>42922</v>
      </c>
      <c r="E501" s="2">
        <v>8</v>
      </c>
      <c r="F501" s="1" t="s">
        <v>6</v>
      </c>
      <c r="G501" s="1">
        <v>3</v>
      </c>
      <c r="H501" s="1" t="s">
        <v>374</v>
      </c>
      <c r="I501" s="1">
        <v>2</v>
      </c>
      <c r="J501" s="2" t="s">
        <v>385</v>
      </c>
      <c r="K501" s="4">
        <v>79.989999999999995</v>
      </c>
    </row>
  </sheetData>
  <sortState xmlns:xlrd2="http://schemas.microsoft.com/office/spreadsheetml/2017/richdata2" ref="A2:K501">
    <sortCondition ref="A2:A501"/>
  </sortState>
  <pageMargins left="0.70866141732283472" right="0.70866141732283472" top="0.78740157480314965" bottom="0.78740157480314965" header="0.31496062992125984" footer="0.31496062992125984"/>
  <pageSetup paperSize="9" orientation="portrait" horizontalDpi="4294967293" verticalDpi="0" r:id="rId1"/>
  <headerFooter>
    <oddHeader>&amp;R&amp;D&amp;LAndré Kursch&amp;CSANA</oddHeader>
    <oddFooter>&amp;CSANA</oddFooter>
  </headerFooter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6156AD-C567-4F87-8F0F-45D4083DB10E}">
  <sheetPr codeName="Tabelle17"/>
  <dimension ref="A1:M31"/>
  <sheetViews>
    <sheetView zoomScale="110" zoomScaleNormal="110" workbookViewId="0">
      <selection activeCell="J5" sqref="J5"/>
    </sheetView>
  </sheetViews>
  <sheetFormatPr baseColWidth="10" defaultColWidth="11.3828125" defaultRowHeight="14.6" x14ac:dyDescent="0.4"/>
  <cols>
    <col min="1" max="2" width="11.3828125" style="1"/>
    <col min="3" max="3" width="7.765625" style="1" bestFit="1" customWidth="1"/>
    <col min="4" max="5" width="11.3828125" style="1"/>
    <col min="6" max="6" width="4.765625" style="1" customWidth="1"/>
    <col min="7" max="7" width="12.69140625" style="1" customWidth="1"/>
    <col min="8" max="16384" width="11.3828125" style="1"/>
  </cols>
  <sheetData>
    <row r="1" spans="1:13" ht="15.9" x14ac:dyDescent="0.4">
      <c r="A1" s="5" t="s">
        <v>380</v>
      </c>
      <c r="B1" s="5" t="s">
        <v>645</v>
      </c>
      <c r="C1" s="5" t="s">
        <v>646</v>
      </c>
      <c r="D1" s="5" t="s">
        <v>647</v>
      </c>
      <c r="E1" s="5" t="s">
        <v>648</v>
      </c>
    </row>
    <row r="2" spans="1:13" x14ac:dyDescent="0.4">
      <c r="A2" s="94">
        <f ca="1">RANDBETWEEN(TODAY()-200,TODAY()-5)</f>
        <v>45195</v>
      </c>
      <c r="B2" s="95" t="s">
        <v>650</v>
      </c>
      <c r="C2" s="96">
        <v>14</v>
      </c>
      <c r="D2" s="97">
        <v>18.100000000000001</v>
      </c>
      <c r="E2" s="97">
        <f t="shared" ref="E2:E16" si="0">C2*D2</f>
        <v>253.40000000000003</v>
      </c>
      <c r="G2" s="88">
        <f>ROW()</f>
        <v>2</v>
      </c>
      <c r="H2" s="89" t="s">
        <v>734</v>
      </c>
    </row>
    <row r="3" spans="1:13" x14ac:dyDescent="0.4">
      <c r="A3" s="94">
        <f t="shared" ref="A3:A31" ca="1" si="1">RANDBETWEEN(TODAY()-200,TODAY()-5)</f>
        <v>45258</v>
      </c>
      <c r="B3" s="95" t="s">
        <v>651</v>
      </c>
      <c r="C3" s="96">
        <v>2</v>
      </c>
      <c r="D3" s="97">
        <v>13.7</v>
      </c>
      <c r="E3" s="97">
        <f t="shared" si="0"/>
        <v>27.4</v>
      </c>
      <c r="G3" s="90" cm="1">
        <f t="array" ref="G3:G5">ROW(1:3)</f>
        <v>1</v>
      </c>
      <c r="H3" s="91" t="s">
        <v>735</v>
      </c>
    </row>
    <row r="4" spans="1:13" x14ac:dyDescent="0.4">
      <c r="A4" s="94">
        <f t="shared" ca="1" si="1"/>
        <v>45252</v>
      </c>
      <c r="B4" s="95" t="s">
        <v>653</v>
      </c>
      <c r="C4" s="96">
        <v>13</v>
      </c>
      <c r="D4" s="97">
        <v>25.5</v>
      </c>
      <c r="E4" s="97">
        <f t="shared" si="0"/>
        <v>331.5</v>
      </c>
      <c r="G4" s="90">
        <v>2</v>
      </c>
    </row>
    <row r="5" spans="1:13" x14ac:dyDescent="0.4">
      <c r="A5" s="94">
        <f t="shared" ca="1" si="1"/>
        <v>45220</v>
      </c>
      <c r="B5" s="95" t="s">
        <v>654</v>
      </c>
      <c r="C5" s="96">
        <v>45</v>
      </c>
      <c r="D5" s="97">
        <v>29.2</v>
      </c>
      <c r="E5" s="97">
        <f t="shared" si="0"/>
        <v>1314</v>
      </c>
      <c r="G5" s="90">
        <v>3</v>
      </c>
    </row>
    <row r="6" spans="1:13" x14ac:dyDescent="0.4">
      <c r="A6" s="94">
        <f t="shared" ca="1" si="1"/>
        <v>45203</v>
      </c>
      <c r="B6" s="95" t="s">
        <v>656</v>
      </c>
      <c r="C6" s="96">
        <v>24</v>
      </c>
      <c r="D6" s="97">
        <v>10.9</v>
      </c>
      <c r="E6" s="97">
        <f t="shared" si="0"/>
        <v>261.60000000000002</v>
      </c>
    </row>
    <row r="7" spans="1:13" x14ac:dyDescent="0.4">
      <c r="A7" s="94">
        <f t="shared" ca="1" si="1"/>
        <v>45261</v>
      </c>
      <c r="B7" s="95" t="s">
        <v>651</v>
      </c>
      <c r="C7" s="96">
        <v>36</v>
      </c>
      <c r="D7" s="97">
        <v>37.299999999999997</v>
      </c>
      <c r="E7" s="97">
        <f t="shared" si="0"/>
        <v>1342.8</v>
      </c>
      <c r="G7" s="86">
        <f>LARGE(Top_n_Bereich,1)</f>
        <v>1342.8</v>
      </c>
      <c r="H7" s="87" t="s">
        <v>736</v>
      </c>
    </row>
    <row r="8" spans="1:13" x14ac:dyDescent="0.4">
      <c r="A8" s="94">
        <f t="shared" ca="1" si="1"/>
        <v>45266</v>
      </c>
      <c r="B8" s="95" t="s">
        <v>650</v>
      </c>
      <c r="C8" s="96">
        <v>5</v>
      </c>
      <c r="D8" s="97">
        <v>28.9</v>
      </c>
      <c r="E8" s="97">
        <f t="shared" si="0"/>
        <v>144.5</v>
      </c>
      <c r="G8" s="86">
        <f>MAX(Top_n_Bereich)</f>
        <v>1342.8</v>
      </c>
      <c r="H8" s="87" t="s">
        <v>737</v>
      </c>
    </row>
    <row r="9" spans="1:13" x14ac:dyDescent="0.4">
      <c r="A9" s="94">
        <f t="shared" ca="1" si="1"/>
        <v>45347</v>
      </c>
      <c r="B9" s="95" t="s">
        <v>654</v>
      </c>
      <c r="C9" s="96">
        <v>40</v>
      </c>
      <c r="D9" s="97">
        <v>19.399999999999999</v>
      </c>
      <c r="E9" s="97">
        <f t="shared" si="0"/>
        <v>776</v>
      </c>
    </row>
    <row r="10" spans="1:13" x14ac:dyDescent="0.4">
      <c r="A10" s="94">
        <f t="shared" ca="1" si="1"/>
        <v>45191</v>
      </c>
      <c r="B10" s="95" t="s">
        <v>658</v>
      </c>
      <c r="C10" s="96">
        <v>48</v>
      </c>
      <c r="D10" s="97">
        <v>22.7</v>
      </c>
      <c r="E10" s="97">
        <f t="shared" si="0"/>
        <v>1089.5999999999999</v>
      </c>
    </row>
    <row r="11" spans="1:13" x14ac:dyDescent="0.4">
      <c r="A11" s="94">
        <f t="shared" ca="1" si="1"/>
        <v>45211</v>
      </c>
      <c r="B11" s="95" t="s">
        <v>653</v>
      </c>
      <c r="C11" s="96">
        <v>2</v>
      </c>
      <c r="D11" s="97">
        <v>25.1</v>
      </c>
      <c r="E11" s="97">
        <f t="shared" si="0"/>
        <v>50.2</v>
      </c>
    </row>
    <row r="12" spans="1:13" x14ac:dyDescent="0.4">
      <c r="A12" s="94">
        <f t="shared" ca="1" si="1"/>
        <v>45253</v>
      </c>
      <c r="B12" s="95" t="s">
        <v>653</v>
      </c>
      <c r="C12" s="96">
        <v>9</v>
      </c>
      <c r="D12" s="97">
        <v>15.2</v>
      </c>
      <c r="E12" s="97">
        <f t="shared" si="0"/>
        <v>136.79999999999998</v>
      </c>
      <c r="G12" s="1" cm="1">
        <f t="array" ref="G12:G14">LARGE(Top_n_Bereich,ROW(1:3))</f>
        <v>1342.8</v>
      </c>
      <c r="H12" s="87" t="s">
        <v>738</v>
      </c>
    </row>
    <row r="13" spans="1:13" x14ac:dyDescent="0.4">
      <c r="A13" s="94">
        <f t="shared" ca="1" si="1"/>
        <v>45200</v>
      </c>
      <c r="B13" s="95" t="s">
        <v>654</v>
      </c>
      <c r="C13" s="96">
        <v>40</v>
      </c>
      <c r="D13" s="97">
        <v>29.9</v>
      </c>
      <c r="E13" s="97">
        <f t="shared" si="0"/>
        <v>1196</v>
      </c>
      <c r="G13" s="1">
        <v>1314</v>
      </c>
    </row>
    <row r="14" spans="1:13" x14ac:dyDescent="0.4">
      <c r="A14" s="94">
        <f t="shared" ca="1" si="1"/>
        <v>45249</v>
      </c>
      <c r="B14" s="95" t="s">
        <v>656</v>
      </c>
      <c r="C14" s="96">
        <v>33</v>
      </c>
      <c r="D14" s="97">
        <v>5.9</v>
      </c>
      <c r="E14" s="97">
        <f t="shared" si="0"/>
        <v>194.70000000000002</v>
      </c>
      <c r="G14" s="1">
        <v>1271.5999999999999</v>
      </c>
      <c r="J14" s="4"/>
    </row>
    <row r="15" spans="1:13" ht="18.899999999999999" thickBot="1" x14ac:dyDescent="0.45">
      <c r="A15" s="94">
        <f t="shared" ca="1" si="1"/>
        <v>45343</v>
      </c>
      <c r="B15" s="95" t="s">
        <v>651</v>
      </c>
      <c r="C15" s="96">
        <v>26</v>
      </c>
      <c r="D15" s="97">
        <v>24.6</v>
      </c>
      <c r="E15" s="97">
        <f t="shared" si="0"/>
        <v>639.6</v>
      </c>
      <c r="G15" s="92">
        <f>SUM(_xlfn.ANCHORARRAY(G12))</f>
        <v>3928.4</v>
      </c>
      <c r="M15" s="93" t="str">
        <f>"1:" &amp; M16</f>
        <v>1:5</v>
      </c>
    </row>
    <row r="16" spans="1:13" ht="15" thickTop="1" x14ac:dyDescent="0.4">
      <c r="A16" s="94">
        <f t="shared" ca="1" si="1"/>
        <v>45223</v>
      </c>
      <c r="B16" s="95" t="s">
        <v>654</v>
      </c>
      <c r="C16" s="96">
        <v>45</v>
      </c>
      <c r="D16" s="97">
        <v>25.5</v>
      </c>
      <c r="E16" s="97">
        <f t="shared" si="0"/>
        <v>1147.5</v>
      </c>
      <c r="J16" s="49"/>
      <c r="M16" s="121">
        <v>5</v>
      </c>
    </row>
    <row r="17" spans="1:13" x14ac:dyDescent="0.4">
      <c r="A17" s="94">
        <f ca="1">RANDBETWEEN(TODAY()-200,TODAY()-5)</f>
        <v>45177</v>
      </c>
      <c r="B17" s="95" t="s">
        <v>650</v>
      </c>
      <c r="C17" s="96">
        <v>39</v>
      </c>
      <c r="D17" s="97">
        <v>18.100000000000001</v>
      </c>
      <c r="E17" s="97">
        <f t="shared" ref="E17:E31" si="2">C17*D17</f>
        <v>705.90000000000009</v>
      </c>
      <c r="G17" s="86" cm="1">
        <f t="array" ref="G17">SUMPRODUCT(LARGE(Top_n_Bereich,ROW(1:3)))</f>
        <v>3928.4</v>
      </c>
      <c r="H17" s="87" t="s">
        <v>739</v>
      </c>
      <c r="M17" s="122"/>
    </row>
    <row r="18" spans="1:13" x14ac:dyDescent="0.4">
      <c r="A18" s="94">
        <f t="shared" ca="1" si="1"/>
        <v>45284</v>
      </c>
      <c r="B18" s="95" t="s">
        <v>651</v>
      </c>
      <c r="C18" s="96">
        <v>42</v>
      </c>
      <c r="D18" s="97">
        <v>13.7</v>
      </c>
      <c r="E18" s="97">
        <f t="shared" si="2"/>
        <v>575.4</v>
      </c>
    </row>
    <row r="19" spans="1:13" ht="15.9" x14ac:dyDescent="0.45">
      <c r="A19" s="94">
        <f t="shared" ca="1" si="1"/>
        <v>45281</v>
      </c>
      <c r="B19" s="95" t="s">
        <v>653</v>
      </c>
      <c r="C19" s="96">
        <v>10</v>
      </c>
      <c r="D19" s="97">
        <v>25.5</v>
      </c>
      <c r="E19" s="97">
        <f t="shared" si="2"/>
        <v>255</v>
      </c>
      <c r="G19" s="98" cm="1">
        <f t="array" aca="1" ref="G19" ca="1">SUMPRODUCT(LARGE(Top_n_Bereich,ROW(INDIRECT(M15))))</f>
        <v>6290.5</v>
      </c>
      <c r="H19" s="87" t="s">
        <v>740</v>
      </c>
    </row>
    <row r="20" spans="1:13" x14ac:dyDescent="0.4">
      <c r="A20" s="94">
        <f t="shared" ca="1" si="1"/>
        <v>45193</v>
      </c>
      <c r="B20" s="95" t="s">
        <v>654</v>
      </c>
      <c r="C20" s="96">
        <v>10</v>
      </c>
      <c r="D20" s="97">
        <v>29.2</v>
      </c>
      <c r="E20" s="97">
        <f t="shared" si="2"/>
        <v>292</v>
      </c>
    </row>
    <row r="21" spans="1:13" x14ac:dyDescent="0.4">
      <c r="A21" s="94">
        <f t="shared" ca="1" si="1"/>
        <v>45294</v>
      </c>
      <c r="B21" s="95" t="s">
        <v>656</v>
      </c>
      <c r="C21" s="96">
        <v>33</v>
      </c>
      <c r="D21" s="97">
        <v>10.9</v>
      </c>
      <c r="E21" s="97">
        <f t="shared" si="2"/>
        <v>359.7</v>
      </c>
    </row>
    <row r="22" spans="1:13" x14ac:dyDescent="0.4">
      <c r="A22" s="94">
        <f t="shared" ca="1" si="1"/>
        <v>45304</v>
      </c>
      <c r="B22" s="95" t="s">
        <v>651</v>
      </c>
      <c r="C22" s="96">
        <v>29</v>
      </c>
      <c r="D22" s="97">
        <v>37.299999999999997</v>
      </c>
      <c r="E22" s="97">
        <f t="shared" si="2"/>
        <v>1081.6999999999998</v>
      </c>
    </row>
    <row r="23" spans="1:13" x14ac:dyDescent="0.4">
      <c r="A23" s="94">
        <f t="shared" ca="1" si="1"/>
        <v>45218</v>
      </c>
      <c r="B23" s="95" t="s">
        <v>650</v>
      </c>
      <c r="C23" s="96">
        <v>44</v>
      </c>
      <c r="D23" s="97">
        <v>28.9</v>
      </c>
      <c r="E23" s="97">
        <f t="shared" si="2"/>
        <v>1271.5999999999999</v>
      </c>
    </row>
    <row r="24" spans="1:13" x14ac:dyDescent="0.4">
      <c r="A24" s="94">
        <f t="shared" ca="1" si="1"/>
        <v>45343</v>
      </c>
      <c r="B24" s="95" t="s">
        <v>654</v>
      </c>
      <c r="C24" s="96">
        <v>44</v>
      </c>
      <c r="D24" s="97">
        <v>19.399999999999999</v>
      </c>
      <c r="E24" s="97">
        <f t="shared" si="2"/>
        <v>853.59999999999991</v>
      </c>
    </row>
    <row r="25" spans="1:13" x14ac:dyDescent="0.4">
      <c r="A25" s="94">
        <f t="shared" ca="1" si="1"/>
        <v>45216</v>
      </c>
      <c r="B25" s="95" t="s">
        <v>658</v>
      </c>
      <c r="C25" s="96">
        <v>42</v>
      </c>
      <c r="D25" s="97">
        <v>22.7</v>
      </c>
      <c r="E25" s="97">
        <f t="shared" si="2"/>
        <v>953.4</v>
      </c>
      <c r="G25" s="97">
        <f>SUMPRODUCT(C2:C31,D2:D31)</f>
        <v>19468.3</v>
      </c>
      <c r="H25" s="87" t="s">
        <v>741</v>
      </c>
    </row>
    <row r="26" spans="1:13" x14ac:dyDescent="0.4">
      <c r="A26" s="94">
        <f t="shared" ca="1" si="1"/>
        <v>45250</v>
      </c>
      <c r="B26" s="95" t="s">
        <v>653</v>
      </c>
      <c r="C26" s="96">
        <v>10</v>
      </c>
      <c r="D26" s="97">
        <v>25.1</v>
      </c>
      <c r="E26" s="97">
        <f t="shared" si="2"/>
        <v>251</v>
      </c>
    </row>
    <row r="27" spans="1:13" x14ac:dyDescent="0.4">
      <c r="A27" s="94">
        <f t="shared" ca="1" si="1"/>
        <v>45296</v>
      </c>
      <c r="B27" s="95" t="s">
        <v>653</v>
      </c>
      <c r="C27" s="96">
        <v>48</v>
      </c>
      <c r="D27" s="97">
        <v>15.2</v>
      </c>
      <c r="E27" s="97">
        <f t="shared" si="2"/>
        <v>729.59999999999991</v>
      </c>
    </row>
    <row r="28" spans="1:13" x14ac:dyDescent="0.4">
      <c r="A28" s="94">
        <f t="shared" ca="1" si="1"/>
        <v>45300</v>
      </c>
      <c r="B28" s="95" t="s">
        <v>654</v>
      </c>
      <c r="C28" s="96">
        <v>39</v>
      </c>
      <c r="D28" s="97">
        <v>29.9</v>
      </c>
      <c r="E28" s="97">
        <f t="shared" si="2"/>
        <v>1166.0999999999999</v>
      </c>
    </row>
    <row r="29" spans="1:13" x14ac:dyDescent="0.4">
      <c r="A29" s="94">
        <f t="shared" ca="1" si="1"/>
        <v>45293</v>
      </c>
      <c r="B29" s="95" t="s">
        <v>656</v>
      </c>
      <c r="C29" s="96">
        <v>23</v>
      </c>
      <c r="D29" s="97">
        <v>5.9</v>
      </c>
      <c r="E29" s="97">
        <f t="shared" si="2"/>
        <v>135.70000000000002</v>
      </c>
    </row>
    <row r="30" spans="1:13" x14ac:dyDescent="0.4">
      <c r="A30" s="94">
        <f t="shared" ca="1" si="1"/>
        <v>45315</v>
      </c>
      <c r="B30" s="95" t="s">
        <v>651</v>
      </c>
      <c r="C30" s="96">
        <v>35</v>
      </c>
      <c r="D30" s="97">
        <v>24.6</v>
      </c>
      <c r="E30" s="97">
        <f t="shared" si="2"/>
        <v>861</v>
      </c>
    </row>
    <row r="31" spans="1:13" x14ac:dyDescent="0.4">
      <c r="A31" s="94">
        <f t="shared" ca="1" si="1"/>
        <v>45326</v>
      </c>
      <c r="B31" s="95" t="s">
        <v>654</v>
      </c>
      <c r="C31" s="96">
        <v>42</v>
      </c>
      <c r="D31" s="97">
        <v>25.5</v>
      </c>
      <c r="E31" s="97">
        <f t="shared" si="2"/>
        <v>1071</v>
      </c>
    </row>
  </sheetData>
  <mergeCells count="1">
    <mergeCell ref="M16:M17"/>
  </mergeCells>
  <pageMargins left="0.70866141732283472" right="0.70866141732283472" top="0.78740157480314965" bottom="0.78740157480314965" header="0.31496062992125984" footer="0.31496062992125984"/>
  <pageSetup paperSize="9" orientation="portrait" horizontalDpi="4294967293" verticalDpi="0" r:id="rId1"/>
  <headerFooter>
    <oddHeader>&amp;LAndré Kursch&amp;R&amp;D</oddHeader>
    <oddFooter>&amp;R&amp;8&amp;Z&amp;F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6385" r:id="rId4" name="Spinner 1">
              <controlPr defaultSize="0" autoPict="0">
                <anchor moveWithCells="1" sizeWithCells="1">
                  <from>
                    <xdr:col>12</xdr:col>
                    <xdr:colOff>555171</xdr:colOff>
                    <xdr:row>14</xdr:row>
                    <xdr:rowOff>190500</xdr:rowOff>
                  </from>
                  <to>
                    <xdr:col>13</xdr:col>
                    <xdr:colOff>10886</xdr:colOff>
                    <xdr:row>17</xdr:row>
                    <xdr:rowOff>16329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8E088D-553B-43A3-8052-B384A61FF0D1}">
  <sheetPr codeName="Tabelle18"/>
  <dimension ref="A1:G4"/>
  <sheetViews>
    <sheetView workbookViewId="0"/>
  </sheetViews>
  <sheetFormatPr baseColWidth="10" defaultColWidth="11.3828125" defaultRowHeight="14.6" x14ac:dyDescent="0.4"/>
  <cols>
    <col min="1" max="3" width="11.3828125" style="1"/>
    <col min="4" max="4" width="14.15234375" style="1" customWidth="1"/>
    <col min="5" max="5" width="5.15234375" style="1" customWidth="1"/>
    <col min="6" max="6" width="11.3828125" style="1"/>
    <col min="7" max="7" width="23.69140625" style="1" customWidth="1"/>
    <col min="8" max="16384" width="11.3828125" style="1"/>
  </cols>
  <sheetData>
    <row r="1" spans="1:7" x14ac:dyDescent="0.4">
      <c r="A1" s="60"/>
    </row>
    <row r="4" spans="1:7" x14ac:dyDescent="0.4">
      <c r="C4" s="1" t="s">
        <v>935</v>
      </c>
      <c r="D4" s="109" t="s">
        <v>936</v>
      </c>
      <c r="F4" s="1" t="s">
        <v>937</v>
      </c>
      <c r="G4" s="109" t="s">
        <v>936</v>
      </c>
    </row>
  </sheetData>
  <pageMargins left="0.70866141732283472" right="0.70866141732283472" top="0.78740157480314965" bottom="0.78740157480314965" header="0.31496062992125984" footer="0.31496062992125984"/>
  <pageSetup paperSize="9" orientation="portrait" horizontalDpi="4294967293" verticalDpi="0" r:id="rId1"/>
  <headerFooter>
    <oddHeader>&amp;LAndré Kursch&amp;R&amp;D</oddHeader>
    <oddFooter>&amp;R&amp;8&amp;Z&amp;F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AB680A-377B-4A9E-9056-19DD401714F7}">
  <sheetPr codeName="Tabelle21"/>
  <dimension ref="A1:H101"/>
  <sheetViews>
    <sheetView zoomScale="130" zoomScaleNormal="130" workbookViewId="0"/>
  </sheetViews>
  <sheetFormatPr baseColWidth="10" defaultColWidth="11.3828125" defaultRowHeight="14.6" x14ac:dyDescent="0.4"/>
  <cols>
    <col min="1" max="1" width="21.84375" style="1" customWidth="1"/>
    <col min="2" max="2" width="13.07421875" style="1" customWidth="1"/>
    <col min="3" max="3" width="20" bestFit="1" customWidth="1"/>
    <col min="4" max="4" width="13.4609375" style="1" customWidth="1"/>
    <col min="5" max="5" width="21.23046875" style="1" bestFit="1" customWidth="1"/>
    <col min="6" max="6" width="18.4609375" style="1" bestFit="1" customWidth="1"/>
    <col min="7" max="7" width="16.23046875" style="1" bestFit="1" customWidth="1"/>
    <col min="8" max="16384" width="11.3828125" style="1"/>
  </cols>
  <sheetData>
    <row r="1" spans="1:8" ht="15.9" x14ac:dyDescent="0.4">
      <c r="A1" s="6" t="s">
        <v>391</v>
      </c>
      <c r="B1" s="6" t="s">
        <v>393</v>
      </c>
      <c r="C1" s="6" t="s">
        <v>625</v>
      </c>
      <c r="D1" s="7" t="s">
        <v>392</v>
      </c>
      <c r="E1" s="5" t="s">
        <v>626</v>
      </c>
      <c r="F1" s="5" t="s">
        <v>392</v>
      </c>
      <c r="G1" s="5" t="s">
        <v>390</v>
      </c>
      <c r="H1" s="5" t="s">
        <v>389</v>
      </c>
    </row>
    <row r="2" spans="1:8" x14ac:dyDescent="0.4">
      <c r="A2" s="8" t="s">
        <v>425</v>
      </c>
      <c r="B2" s="9" t="s">
        <v>370</v>
      </c>
      <c r="C2" s="8" t="s">
        <v>525</v>
      </c>
      <c r="D2" s="10" t="s">
        <v>394</v>
      </c>
    </row>
    <row r="3" spans="1:8" ht="15.9" x14ac:dyDescent="0.45">
      <c r="A3" s="11" t="s">
        <v>426</v>
      </c>
      <c r="B3" s="12" t="s">
        <v>251</v>
      </c>
      <c r="C3" s="13" t="s">
        <v>526</v>
      </c>
      <c r="D3" s="14" t="s">
        <v>28</v>
      </c>
    </row>
    <row r="4" spans="1:8" x14ac:dyDescent="0.4">
      <c r="A4" s="15" t="s">
        <v>427</v>
      </c>
      <c r="B4" s="16" t="s">
        <v>370</v>
      </c>
      <c r="C4" s="15" t="s">
        <v>527</v>
      </c>
      <c r="D4" s="17" t="s">
        <v>259</v>
      </c>
    </row>
    <row r="5" spans="1:8" x14ac:dyDescent="0.4">
      <c r="A5" s="13" t="s">
        <v>428</v>
      </c>
      <c r="B5" s="12" t="s">
        <v>370</v>
      </c>
      <c r="C5" s="13" t="s">
        <v>528</v>
      </c>
      <c r="D5" s="18" t="s">
        <v>395</v>
      </c>
    </row>
    <row r="6" spans="1:8" ht="15.9" x14ac:dyDescent="0.45">
      <c r="A6" s="19" t="s">
        <v>429</v>
      </c>
      <c r="B6" s="16" t="s">
        <v>251</v>
      </c>
      <c r="C6" s="15" t="s">
        <v>529</v>
      </c>
      <c r="D6" s="20" t="s">
        <v>25</v>
      </c>
    </row>
    <row r="7" spans="1:8" x14ac:dyDescent="0.4">
      <c r="A7" s="13" t="s">
        <v>430</v>
      </c>
      <c r="B7" s="12" t="s">
        <v>370</v>
      </c>
      <c r="C7" s="13" t="s">
        <v>530</v>
      </c>
      <c r="D7" s="18" t="s">
        <v>396</v>
      </c>
    </row>
    <row r="8" spans="1:8" x14ac:dyDescent="0.4">
      <c r="A8" s="15" t="s">
        <v>431</v>
      </c>
      <c r="B8" s="16" t="s">
        <v>370</v>
      </c>
      <c r="C8" s="15" t="s">
        <v>531</v>
      </c>
      <c r="D8" s="17" t="s">
        <v>397</v>
      </c>
    </row>
    <row r="9" spans="1:8" x14ac:dyDescent="0.4">
      <c r="A9" s="21" t="s">
        <v>432</v>
      </c>
      <c r="B9" s="22" t="s">
        <v>370</v>
      </c>
      <c r="C9" s="13" t="s">
        <v>532</v>
      </c>
      <c r="D9" s="23" t="s">
        <v>343</v>
      </c>
    </row>
    <row r="10" spans="1:8" ht="15.9" x14ac:dyDescent="0.45">
      <c r="A10" s="19" t="s">
        <v>433</v>
      </c>
      <c r="B10" s="16" t="s">
        <v>251</v>
      </c>
      <c r="C10" s="15" t="s">
        <v>533</v>
      </c>
      <c r="D10" s="20" t="s">
        <v>223</v>
      </c>
    </row>
    <row r="11" spans="1:8" ht="15.9" x14ac:dyDescent="0.45">
      <c r="A11" s="11" t="s">
        <v>434</v>
      </c>
      <c r="B11" s="12" t="s">
        <v>251</v>
      </c>
      <c r="C11" s="13" t="s">
        <v>534</v>
      </c>
      <c r="D11" s="14" t="s">
        <v>154</v>
      </c>
    </row>
    <row r="12" spans="1:8" ht="15.9" x14ac:dyDescent="0.45">
      <c r="A12" s="19" t="s">
        <v>435</v>
      </c>
      <c r="B12" s="16" t="s">
        <v>251</v>
      </c>
      <c r="C12" s="15" t="s">
        <v>535</v>
      </c>
      <c r="D12" s="20" t="s">
        <v>167</v>
      </c>
    </row>
    <row r="13" spans="1:8" x14ac:dyDescent="0.4">
      <c r="A13" s="13" t="s">
        <v>436</v>
      </c>
      <c r="B13" s="12" t="s">
        <v>370</v>
      </c>
      <c r="C13" s="13" t="s">
        <v>536</v>
      </c>
      <c r="D13" s="18" t="s">
        <v>398</v>
      </c>
    </row>
    <row r="14" spans="1:8" x14ac:dyDescent="0.4">
      <c r="A14" s="15" t="s">
        <v>437</v>
      </c>
      <c r="B14" s="16" t="s">
        <v>370</v>
      </c>
      <c r="C14" s="15" t="s">
        <v>537</v>
      </c>
      <c r="D14" s="17" t="s">
        <v>322</v>
      </c>
    </row>
    <row r="15" spans="1:8" ht="15.9" x14ac:dyDescent="0.45">
      <c r="A15" s="11" t="s">
        <v>438</v>
      </c>
      <c r="B15" s="12" t="s">
        <v>251</v>
      </c>
      <c r="C15" s="13" t="s">
        <v>538</v>
      </c>
      <c r="D15" s="14" t="s">
        <v>160</v>
      </c>
    </row>
    <row r="16" spans="1:8" ht="15.9" x14ac:dyDescent="0.45">
      <c r="A16" s="19" t="s">
        <v>439</v>
      </c>
      <c r="B16" s="16" t="s">
        <v>251</v>
      </c>
      <c r="C16" s="15" t="s">
        <v>539</v>
      </c>
      <c r="D16" s="20" t="s">
        <v>56</v>
      </c>
    </row>
    <row r="17" spans="1:4" ht="15.9" x14ac:dyDescent="0.45">
      <c r="A17" s="11" t="s">
        <v>440</v>
      </c>
      <c r="B17" s="12" t="s">
        <v>251</v>
      </c>
      <c r="C17" s="13" t="s">
        <v>540</v>
      </c>
      <c r="D17" s="14" t="s">
        <v>170</v>
      </c>
    </row>
    <row r="18" spans="1:4" ht="15.9" x14ac:dyDescent="0.45">
      <c r="A18" s="19" t="s">
        <v>441</v>
      </c>
      <c r="B18" s="16" t="s">
        <v>251</v>
      </c>
      <c r="C18" s="15" t="s">
        <v>541</v>
      </c>
      <c r="D18" s="20" t="s">
        <v>26</v>
      </c>
    </row>
    <row r="19" spans="1:4" x14ac:dyDescent="0.4">
      <c r="A19" s="13" t="s">
        <v>442</v>
      </c>
      <c r="B19" s="12" t="s">
        <v>370</v>
      </c>
      <c r="C19" s="13" t="s">
        <v>542</v>
      </c>
      <c r="D19" s="18" t="s">
        <v>399</v>
      </c>
    </row>
    <row r="20" spans="1:4" x14ac:dyDescent="0.4">
      <c r="A20" s="24" t="s">
        <v>443</v>
      </c>
      <c r="B20" s="25" t="s">
        <v>251</v>
      </c>
      <c r="C20" s="15" t="s">
        <v>543</v>
      </c>
      <c r="D20" s="26" t="s">
        <v>204</v>
      </c>
    </row>
    <row r="21" spans="1:4" ht="15.9" x14ac:dyDescent="0.45">
      <c r="A21" s="11" t="s">
        <v>444</v>
      </c>
      <c r="B21" s="12" t="s">
        <v>251</v>
      </c>
      <c r="C21" s="13" t="s">
        <v>544</v>
      </c>
      <c r="D21" s="14" t="s">
        <v>29</v>
      </c>
    </row>
    <row r="22" spans="1:4" x14ac:dyDescent="0.4">
      <c r="A22" s="15" t="s">
        <v>445</v>
      </c>
      <c r="B22" s="16" t="s">
        <v>370</v>
      </c>
      <c r="C22" s="15" t="s">
        <v>545</v>
      </c>
      <c r="D22" s="17" t="s">
        <v>260</v>
      </c>
    </row>
    <row r="23" spans="1:4" x14ac:dyDescent="0.4">
      <c r="A23" s="13" t="s">
        <v>446</v>
      </c>
      <c r="B23" s="12" t="s">
        <v>370</v>
      </c>
      <c r="C23" s="13" t="s">
        <v>546</v>
      </c>
      <c r="D23" s="18" t="s">
        <v>400</v>
      </c>
    </row>
    <row r="24" spans="1:4" ht="15.9" x14ac:dyDescent="0.45">
      <c r="A24" s="19" t="s">
        <v>447</v>
      </c>
      <c r="B24" s="16" t="s">
        <v>251</v>
      </c>
      <c r="C24" s="15" t="s">
        <v>547</v>
      </c>
      <c r="D24" s="20" t="s">
        <v>198</v>
      </c>
    </row>
    <row r="25" spans="1:4" x14ac:dyDescent="0.4">
      <c r="A25" s="13" t="s">
        <v>448</v>
      </c>
      <c r="B25" s="12" t="s">
        <v>370</v>
      </c>
      <c r="C25" s="13" t="s">
        <v>548</v>
      </c>
      <c r="D25" s="18" t="s">
        <v>401</v>
      </c>
    </row>
    <row r="26" spans="1:4" x14ac:dyDescent="0.4">
      <c r="A26" s="15" t="s">
        <v>449</v>
      </c>
      <c r="B26" s="16" t="s">
        <v>370</v>
      </c>
      <c r="C26" s="15" t="s">
        <v>549</v>
      </c>
      <c r="D26" s="17" t="s">
        <v>402</v>
      </c>
    </row>
    <row r="27" spans="1:4" x14ac:dyDescent="0.4">
      <c r="A27" s="13" t="s">
        <v>450</v>
      </c>
      <c r="B27" s="12" t="s">
        <v>370</v>
      </c>
      <c r="C27" s="13" t="s">
        <v>550</v>
      </c>
      <c r="D27" s="18" t="s">
        <v>403</v>
      </c>
    </row>
    <row r="28" spans="1:4" x14ac:dyDescent="0.4">
      <c r="A28" s="24" t="s">
        <v>451</v>
      </c>
      <c r="B28" s="25" t="s">
        <v>370</v>
      </c>
      <c r="C28" s="15" t="s">
        <v>551</v>
      </c>
      <c r="D28" s="26" t="s">
        <v>266</v>
      </c>
    </row>
    <row r="29" spans="1:4" ht="15.9" x14ac:dyDescent="0.45">
      <c r="A29" s="11" t="s">
        <v>452</v>
      </c>
      <c r="B29" s="12" t="s">
        <v>251</v>
      </c>
      <c r="C29" s="13" t="s">
        <v>552</v>
      </c>
      <c r="D29" s="14" t="s">
        <v>39</v>
      </c>
    </row>
    <row r="30" spans="1:4" ht="15.9" x14ac:dyDescent="0.45">
      <c r="A30" s="19" t="s">
        <v>453</v>
      </c>
      <c r="B30" s="16" t="s">
        <v>251</v>
      </c>
      <c r="C30" s="15" t="s">
        <v>553</v>
      </c>
      <c r="D30" s="20" t="s">
        <v>117</v>
      </c>
    </row>
    <row r="31" spans="1:4" ht="15.9" x14ac:dyDescent="0.45">
      <c r="A31" s="11" t="s">
        <v>454</v>
      </c>
      <c r="B31" s="12" t="s">
        <v>251</v>
      </c>
      <c r="C31" s="13" t="s">
        <v>554</v>
      </c>
      <c r="D31" s="14" t="s">
        <v>55</v>
      </c>
    </row>
    <row r="32" spans="1:4" ht="15.9" x14ac:dyDescent="0.45">
      <c r="A32" s="19" t="s">
        <v>455</v>
      </c>
      <c r="B32" s="16" t="s">
        <v>251</v>
      </c>
      <c r="C32" s="15" t="s">
        <v>555</v>
      </c>
      <c r="D32" s="20" t="s">
        <v>144</v>
      </c>
    </row>
    <row r="33" spans="1:4" x14ac:dyDescent="0.4">
      <c r="A33" s="13" t="s">
        <v>456</v>
      </c>
      <c r="B33" s="12" t="s">
        <v>370</v>
      </c>
      <c r="C33" s="13" t="s">
        <v>556</v>
      </c>
      <c r="D33" s="18" t="s">
        <v>404</v>
      </c>
    </row>
    <row r="34" spans="1:4" ht="15.9" x14ac:dyDescent="0.45">
      <c r="A34" s="19" t="s">
        <v>457</v>
      </c>
      <c r="B34" s="16" t="s">
        <v>251</v>
      </c>
      <c r="C34" s="15" t="s">
        <v>557</v>
      </c>
      <c r="D34" s="20" t="s">
        <v>230</v>
      </c>
    </row>
    <row r="35" spans="1:4" x14ac:dyDescent="0.4">
      <c r="A35" s="13" t="s">
        <v>458</v>
      </c>
      <c r="B35" s="12" t="s">
        <v>370</v>
      </c>
      <c r="C35" s="13" t="s">
        <v>558</v>
      </c>
      <c r="D35" s="18" t="s">
        <v>261</v>
      </c>
    </row>
    <row r="36" spans="1:4" x14ac:dyDescent="0.4">
      <c r="A36" s="15" t="s">
        <v>459</v>
      </c>
      <c r="B36" s="16" t="s">
        <v>370</v>
      </c>
      <c r="C36" s="15" t="s">
        <v>559</v>
      </c>
      <c r="D36" s="17" t="s">
        <v>405</v>
      </c>
    </row>
    <row r="37" spans="1:4" ht="15.9" x14ac:dyDescent="0.45">
      <c r="A37" s="11" t="s">
        <v>460</v>
      </c>
      <c r="B37" s="12" t="s">
        <v>251</v>
      </c>
      <c r="C37" s="13" t="s">
        <v>560</v>
      </c>
      <c r="D37" s="14" t="s">
        <v>234</v>
      </c>
    </row>
    <row r="38" spans="1:4" x14ac:dyDescent="0.4">
      <c r="A38" s="15" t="s">
        <v>461</v>
      </c>
      <c r="B38" s="16" t="s">
        <v>370</v>
      </c>
      <c r="C38" s="15" t="s">
        <v>561</v>
      </c>
      <c r="D38" s="17" t="s">
        <v>302</v>
      </c>
    </row>
    <row r="39" spans="1:4" x14ac:dyDescent="0.4">
      <c r="A39" s="13" t="s">
        <v>462</v>
      </c>
      <c r="B39" s="12" t="s">
        <v>370</v>
      </c>
      <c r="C39" s="13" t="s">
        <v>562</v>
      </c>
      <c r="D39" s="18" t="s">
        <v>406</v>
      </c>
    </row>
    <row r="40" spans="1:4" x14ac:dyDescent="0.4">
      <c r="A40" s="24" t="s">
        <v>463</v>
      </c>
      <c r="B40" s="25" t="s">
        <v>370</v>
      </c>
      <c r="C40" s="15" t="s">
        <v>563</v>
      </c>
      <c r="D40" s="26" t="s">
        <v>324</v>
      </c>
    </row>
    <row r="41" spans="1:4" x14ac:dyDescent="0.4">
      <c r="A41" s="13" t="s">
        <v>464</v>
      </c>
      <c r="B41" s="12" t="s">
        <v>370</v>
      </c>
      <c r="C41" s="13" t="s">
        <v>564</v>
      </c>
      <c r="D41" s="18" t="s">
        <v>270</v>
      </c>
    </row>
    <row r="42" spans="1:4" ht="15.9" x14ac:dyDescent="0.45">
      <c r="A42" s="19" t="s">
        <v>465</v>
      </c>
      <c r="B42" s="16" t="s">
        <v>251</v>
      </c>
      <c r="C42" s="15" t="s">
        <v>565</v>
      </c>
      <c r="D42" s="20" t="s">
        <v>71</v>
      </c>
    </row>
    <row r="43" spans="1:4" x14ac:dyDescent="0.4">
      <c r="A43" s="21" t="s">
        <v>466</v>
      </c>
      <c r="B43" s="22" t="s">
        <v>370</v>
      </c>
      <c r="C43" s="13" t="s">
        <v>566</v>
      </c>
      <c r="D43" s="23" t="s">
        <v>407</v>
      </c>
    </row>
    <row r="44" spans="1:4" ht="15.9" x14ac:dyDescent="0.45">
      <c r="A44" s="19" t="s">
        <v>467</v>
      </c>
      <c r="B44" s="16" t="s">
        <v>251</v>
      </c>
      <c r="C44" s="15" t="s">
        <v>567</v>
      </c>
      <c r="D44" s="20" t="s">
        <v>100</v>
      </c>
    </row>
    <row r="45" spans="1:4" x14ac:dyDescent="0.4">
      <c r="A45" s="13" t="s">
        <v>468</v>
      </c>
      <c r="B45" s="12" t="s">
        <v>370</v>
      </c>
      <c r="C45" s="13" t="s">
        <v>568</v>
      </c>
      <c r="D45" s="18" t="s">
        <v>408</v>
      </c>
    </row>
    <row r="46" spans="1:4" ht="15.9" x14ac:dyDescent="0.45">
      <c r="A46" s="19" t="s">
        <v>469</v>
      </c>
      <c r="B46" s="16" t="s">
        <v>251</v>
      </c>
      <c r="C46" s="15" t="s">
        <v>569</v>
      </c>
      <c r="D46" s="20" t="s">
        <v>15</v>
      </c>
    </row>
    <row r="47" spans="1:4" ht="15.9" x14ac:dyDescent="0.45">
      <c r="A47" s="11" t="s">
        <v>470</v>
      </c>
      <c r="B47" s="12" t="s">
        <v>251</v>
      </c>
      <c r="C47" s="13" t="s">
        <v>570</v>
      </c>
      <c r="D47" s="14" t="s">
        <v>17</v>
      </c>
    </row>
    <row r="48" spans="1:4" x14ac:dyDescent="0.4">
      <c r="A48" s="24" t="s">
        <v>471</v>
      </c>
      <c r="B48" s="25" t="s">
        <v>370</v>
      </c>
      <c r="C48" s="15" t="s">
        <v>571</v>
      </c>
      <c r="D48" s="26" t="s">
        <v>409</v>
      </c>
    </row>
    <row r="49" spans="1:4" x14ac:dyDescent="0.4">
      <c r="A49" s="13" t="s">
        <v>472</v>
      </c>
      <c r="B49" s="12" t="s">
        <v>370</v>
      </c>
      <c r="C49" s="13" t="s">
        <v>572</v>
      </c>
      <c r="D49" s="18" t="s">
        <v>410</v>
      </c>
    </row>
    <row r="50" spans="1:4" ht="15.9" x14ac:dyDescent="0.45">
      <c r="A50" s="19" t="s">
        <v>473</v>
      </c>
      <c r="B50" s="16" t="s">
        <v>251</v>
      </c>
      <c r="C50" s="15" t="s">
        <v>573</v>
      </c>
      <c r="D50" s="20" t="s">
        <v>45</v>
      </c>
    </row>
    <row r="51" spans="1:4" ht="15.9" x14ac:dyDescent="0.45">
      <c r="A51" s="11" t="s">
        <v>474</v>
      </c>
      <c r="B51" s="12" t="s">
        <v>251</v>
      </c>
      <c r="C51" s="13" t="s">
        <v>574</v>
      </c>
      <c r="D51" s="14" t="s">
        <v>237</v>
      </c>
    </row>
    <row r="52" spans="1:4" ht="15.9" x14ac:dyDescent="0.45">
      <c r="A52" s="19" t="s">
        <v>475</v>
      </c>
      <c r="B52" s="16" t="s">
        <v>251</v>
      </c>
      <c r="C52" s="15" t="s">
        <v>575</v>
      </c>
      <c r="D52" s="20" t="s">
        <v>200</v>
      </c>
    </row>
    <row r="53" spans="1:4" x14ac:dyDescent="0.4">
      <c r="A53" s="13" t="s">
        <v>476</v>
      </c>
      <c r="B53" s="12" t="s">
        <v>370</v>
      </c>
      <c r="C53" s="13" t="s">
        <v>576</v>
      </c>
      <c r="D53" s="18" t="s">
        <v>411</v>
      </c>
    </row>
    <row r="54" spans="1:4" ht="15.9" x14ac:dyDescent="0.45">
      <c r="A54" s="19" t="s">
        <v>477</v>
      </c>
      <c r="B54" s="16" t="s">
        <v>251</v>
      </c>
      <c r="C54" s="15" t="s">
        <v>577</v>
      </c>
      <c r="D54" s="20" t="s">
        <v>74</v>
      </c>
    </row>
    <row r="55" spans="1:4" ht="15.9" x14ac:dyDescent="0.45">
      <c r="A55" s="11" t="s">
        <v>478</v>
      </c>
      <c r="B55" s="12" t="s">
        <v>251</v>
      </c>
      <c r="C55" s="13" t="s">
        <v>578</v>
      </c>
      <c r="D55" s="14" t="s">
        <v>219</v>
      </c>
    </row>
    <row r="56" spans="1:4" ht="15.9" x14ac:dyDescent="0.45">
      <c r="A56" s="19" t="s">
        <v>479</v>
      </c>
      <c r="B56" s="16" t="s">
        <v>251</v>
      </c>
      <c r="C56" s="15" t="s">
        <v>579</v>
      </c>
      <c r="D56" s="20" t="s">
        <v>99</v>
      </c>
    </row>
    <row r="57" spans="1:4" x14ac:dyDescent="0.4">
      <c r="A57" s="13" t="s">
        <v>480</v>
      </c>
      <c r="B57" s="12" t="s">
        <v>370</v>
      </c>
      <c r="C57" s="13" t="s">
        <v>580</v>
      </c>
      <c r="D57" s="18" t="s">
        <v>286</v>
      </c>
    </row>
    <row r="58" spans="1:4" ht="15.9" x14ac:dyDescent="0.45">
      <c r="A58" s="19" t="s">
        <v>481</v>
      </c>
      <c r="B58" s="16" t="s">
        <v>251</v>
      </c>
      <c r="C58" s="15" t="s">
        <v>581</v>
      </c>
      <c r="D58" s="20" t="s">
        <v>87</v>
      </c>
    </row>
    <row r="59" spans="1:4" ht="15.9" x14ac:dyDescent="0.45">
      <c r="A59" s="11" t="s">
        <v>482</v>
      </c>
      <c r="B59" s="12" t="s">
        <v>251</v>
      </c>
      <c r="C59" s="13" t="s">
        <v>582</v>
      </c>
      <c r="D59" s="14" t="s">
        <v>146</v>
      </c>
    </row>
    <row r="60" spans="1:4" x14ac:dyDescent="0.4">
      <c r="A60" s="15" t="s">
        <v>483</v>
      </c>
      <c r="B60" s="16" t="s">
        <v>370</v>
      </c>
      <c r="C60" s="15" t="s">
        <v>583</v>
      </c>
      <c r="D60" s="17" t="s">
        <v>282</v>
      </c>
    </row>
    <row r="61" spans="1:4" x14ac:dyDescent="0.4">
      <c r="A61" s="13" t="s">
        <v>484</v>
      </c>
      <c r="B61" s="12" t="s">
        <v>370</v>
      </c>
      <c r="C61" s="13" t="s">
        <v>584</v>
      </c>
      <c r="D61" s="18" t="s">
        <v>329</v>
      </c>
    </row>
    <row r="62" spans="1:4" x14ac:dyDescent="0.4">
      <c r="A62" s="15" t="s">
        <v>485</v>
      </c>
      <c r="B62" s="16" t="s">
        <v>370</v>
      </c>
      <c r="C62" s="15" t="s">
        <v>585</v>
      </c>
      <c r="D62" s="17" t="s">
        <v>412</v>
      </c>
    </row>
    <row r="63" spans="1:4" x14ac:dyDescent="0.4">
      <c r="A63" s="13" t="s">
        <v>486</v>
      </c>
      <c r="B63" s="12" t="s">
        <v>370</v>
      </c>
      <c r="C63" s="13" t="s">
        <v>586</v>
      </c>
      <c r="D63" s="18" t="s">
        <v>413</v>
      </c>
    </row>
    <row r="64" spans="1:4" ht="15.9" x14ac:dyDescent="0.45">
      <c r="A64" s="19" t="s">
        <v>487</v>
      </c>
      <c r="B64" s="16" t="s">
        <v>251</v>
      </c>
      <c r="C64" s="15" t="s">
        <v>587</v>
      </c>
      <c r="D64" s="20" t="s">
        <v>184</v>
      </c>
    </row>
    <row r="65" spans="1:4" x14ac:dyDescent="0.4">
      <c r="A65" s="13" t="s">
        <v>488</v>
      </c>
      <c r="B65" s="12" t="s">
        <v>370</v>
      </c>
      <c r="C65" s="13" t="s">
        <v>588</v>
      </c>
      <c r="D65" s="18" t="s">
        <v>414</v>
      </c>
    </row>
    <row r="66" spans="1:4" x14ac:dyDescent="0.4">
      <c r="A66" s="24" t="s">
        <v>489</v>
      </c>
      <c r="B66" s="25" t="s">
        <v>251</v>
      </c>
      <c r="C66" s="15" t="s">
        <v>589</v>
      </c>
      <c r="D66" s="26" t="s">
        <v>210</v>
      </c>
    </row>
    <row r="67" spans="1:4" x14ac:dyDescent="0.4">
      <c r="A67" s="13" t="s">
        <v>490</v>
      </c>
      <c r="B67" s="12" t="s">
        <v>370</v>
      </c>
      <c r="C67" s="13" t="s">
        <v>590</v>
      </c>
      <c r="D67" s="18" t="s">
        <v>415</v>
      </c>
    </row>
    <row r="68" spans="1:4" x14ac:dyDescent="0.4">
      <c r="A68" s="15" t="s">
        <v>491</v>
      </c>
      <c r="B68" s="16" t="s">
        <v>370</v>
      </c>
      <c r="C68" s="15" t="s">
        <v>591</v>
      </c>
      <c r="D68" s="17" t="s">
        <v>330</v>
      </c>
    </row>
    <row r="69" spans="1:4" ht="15.9" x14ac:dyDescent="0.45">
      <c r="A69" s="11" t="s">
        <v>492</v>
      </c>
      <c r="B69" s="12" t="s">
        <v>251</v>
      </c>
      <c r="C69" s="13" t="s">
        <v>592</v>
      </c>
      <c r="D69" s="14" t="s">
        <v>181</v>
      </c>
    </row>
    <row r="70" spans="1:4" x14ac:dyDescent="0.4">
      <c r="A70" s="24" t="s">
        <v>493</v>
      </c>
      <c r="B70" s="25" t="s">
        <v>251</v>
      </c>
      <c r="C70" s="15" t="s">
        <v>593</v>
      </c>
      <c r="D70" s="26" t="s">
        <v>416</v>
      </c>
    </row>
    <row r="71" spans="1:4" x14ac:dyDescent="0.4">
      <c r="A71" s="13" t="s">
        <v>494</v>
      </c>
      <c r="B71" s="12" t="s">
        <v>370</v>
      </c>
      <c r="C71" s="13" t="s">
        <v>594</v>
      </c>
      <c r="D71" s="18" t="s">
        <v>417</v>
      </c>
    </row>
    <row r="72" spans="1:4" x14ac:dyDescent="0.4">
      <c r="A72" s="15" t="s">
        <v>495</v>
      </c>
      <c r="B72" s="16" t="s">
        <v>370</v>
      </c>
      <c r="C72" s="15" t="s">
        <v>595</v>
      </c>
      <c r="D72" s="17" t="s">
        <v>418</v>
      </c>
    </row>
    <row r="73" spans="1:4" x14ac:dyDescent="0.4">
      <c r="A73" s="13" t="s">
        <v>496</v>
      </c>
      <c r="B73" s="12" t="s">
        <v>370</v>
      </c>
      <c r="C73" s="13" t="s">
        <v>596</v>
      </c>
      <c r="D73" s="18" t="s">
        <v>419</v>
      </c>
    </row>
    <row r="74" spans="1:4" ht="15.9" x14ac:dyDescent="0.45">
      <c r="A74" s="19" t="s">
        <v>497</v>
      </c>
      <c r="B74" s="16" t="s">
        <v>251</v>
      </c>
      <c r="C74" s="15" t="s">
        <v>597</v>
      </c>
      <c r="D74" s="20" t="s">
        <v>180</v>
      </c>
    </row>
    <row r="75" spans="1:4" x14ac:dyDescent="0.4">
      <c r="A75" s="13" t="s">
        <v>498</v>
      </c>
      <c r="B75" s="12" t="s">
        <v>370</v>
      </c>
      <c r="C75" s="13" t="s">
        <v>598</v>
      </c>
      <c r="D75" s="18" t="s">
        <v>420</v>
      </c>
    </row>
    <row r="76" spans="1:4" x14ac:dyDescent="0.4">
      <c r="A76" s="24" t="s">
        <v>499</v>
      </c>
      <c r="B76" s="25" t="s">
        <v>370</v>
      </c>
      <c r="C76" s="15" t="s">
        <v>599</v>
      </c>
      <c r="D76" s="26" t="s">
        <v>289</v>
      </c>
    </row>
    <row r="77" spans="1:4" ht="15.9" x14ac:dyDescent="0.45">
      <c r="A77" s="11" t="s">
        <v>500</v>
      </c>
      <c r="B77" s="12" t="s">
        <v>251</v>
      </c>
      <c r="C77" s="13" t="s">
        <v>600</v>
      </c>
      <c r="D77" s="14" t="s">
        <v>201</v>
      </c>
    </row>
    <row r="78" spans="1:4" x14ac:dyDescent="0.4">
      <c r="A78" s="15" t="s">
        <v>501</v>
      </c>
      <c r="B78" s="16" t="s">
        <v>370</v>
      </c>
      <c r="C78" s="15" t="s">
        <v>601</v>
      </c>
      <c r="D78" s="17" t="s">
        <v>367</v>
      </c>
    </row>
    <row r="79" spans="1:4" x14ac:dyDescent="0.4">
      <c r="A79" s="13" t="s">
        <v>502</v>
      </c>
      <c r="B79" s="12" t="s">
        <v>370</v>
      </c>
      <c r="C79" s="13" t="s">
        <v>602</v>
      </c>
      <c r="D79" s="18" t="s">
        <v>361</v>
      </c>
    </row>
    <row r="80" spans="1:4" ht="15.9" x14ac:dyDescent="0.45">
      <c r="A80" s="19" t="s">
        <v>503</v>
      </c>
      <c r="B80" s="16" t="s">
        <v>251</v>
      </c>
      <c r="C80" s="15" t="s">
        <v>603</v>
      </c>
      <c r="D80" s="20" t="s">
        <v>72</v>
      </c>
    </row>
    <row r="81" spans="1:4" x14ac:dyDescent="0.4">
      <c r="A81" s="13" t="s">
        <v>504</v>
      </c>
      <c r="B81" s="12" t="s">
        <v>370</v>
      </c>
      <c r="C81" s="13" t="s">
        <v>604</v>
      </c>
      <c r="D81" s="18" t="s">
        <v>421</v>
      </c>
    </row>
    <row r="82" spans="1:4" ht="15.9" x14ac:dyDescent="0.45">
      <c r="A82" s="19" t="s">
        <v>505</v>
      </c>
      <c r="B82" s="16" t="s">
        <v>251</v>
      </c>
      <c r="C82" s="15" t="s">
        <v>605</v>
      </c>
      <c r="D82" s="20" t="s">
        <v>52</v>
      </c>
    </row>
    <row r="83" spans="1:4" x14ac:dyDescent="0.4">
      <c r="A83" s="13" t="s">
        <v>506</v>
      </c>
      <c r="B83" s="12" t="s">
        <v>370</v>
      </c>
      <c r="C83" s="13" t="s">
        <v>606</v>
      </c>
      <c r="D83" s="18" t="s">
        <v>422</v>
      </c>
    </row>
    <row r="84" spans="1:4" ht="15.9" x14ac:dyDescent="0.45">
      <c r="A84" s="19" t="s">
        <v>507</v>
      </c>
      <c r="B84" s="16" t="s">
        <v>251</v>
      </c>
      <c r="C84" s="15" t="s">
        <v>607</v>
      </c>
      <c r="D84" s="20" t="s">
        <v>209</v>
      </c>
    </row>
    <row r="85" spans="1:4" x14ac:dyDescent="0.4">
      <c r="A85" s="21" t="s">
        <v>508</v>
      </c>
      <c r="B85" s="22" t="s">
        <v>370</v>
      </c>
      <c r="C85" s="13" t="s">
        <v>608</v>
      </c>
      <c r="D85" s="23" t="s">
        <v>423</v>
      </c>
    </row>
    <row r="86" spans="1:4" x14ac:dyDescent="0.4">
      <c r="A86" s="15" t="s">
        <v>509</v>
      </c>
      <c r="B86" s="16" t="s">
        <v>370</v>
      </c>
      <c r="C86" s="15" t="s">
        <v>609</v>
      </c>
      <c r="D86" s="17" t="s">
        <v>342</v>
      </c>
    </row>
    <row r="87" spans="1:4" ht="15.9" x14ac:dyDescent="0.45">
      <c r="A87" s="27" t="s">
        <v>510</v>
      </c>
      <c r="B87" s="28" t="s">
        <v>251</v>
      </c>
      <c r="C87" s="13" t="s">
        <v>610</v>
      </c>
      <c r="D87" s="14" t="s">
        <v>165</v>
      </c>
    </row>
    <row r="88" spans="1:4" ht="15.9" x14ac:dyDescent="0.45">
      <c r="A88" s="29" t="s">
        <v>511</v>
      </c>
      <c r="B88" s="30" t="s">
        <v>251</v>
      </c>
      <c r="C88" s="15" t="s">
        <v>611</v>
      </c>
      <c r="D88" s="31" t="s">
        <v>174</v>
      </c>
    </row>
    <row r="89" spans="1:4" ht="15.9" x14ac:dyDescent="0.45">
      <c r="A89" s="32" t="s">
        <v>512</v>
      </c>
      <c r="B89" s="33" t="s">
        <v>251</v>
      </c>
      <c r="C89" s="13" t="s">
        <v>612</v>
      </c>
      <c r="D89" s="34" t="s">
        <v>84</v>
      </c>
    </row>
    <row r="90" spans="1:4" ht="15.9" x14ac:dyDescent="0.45">
      <c r="A90" s="29" t="s">
        <v>513</v>
      </c>
      <c r="B90" s="30" t="s">
        <v>251</v>
      </c>
      <c r="C90" s="15" t="s">
        <v>613</v>
      </c>
      <c r="D90" s="31" t="s">
        <v>213</v>
      </c>
    </row>
    <row r="91" spans="1:4" ht="15.9" x14ac:dyDescent="0.45">
      <c r="A91" s="32" t="s">
        <v>514</v>
      </c>
      <c r="B91" s="33" t="s">
        <v>251</v>
      </c>
      <c r="C91" s="13" t="s">
        <v>614</v>
      </c>
      <c r="D91" s="34" t="s">
        <v>194</v>
      </c>
    </row>
    <row r="92" spans="1:4" x14ac:dyDescent="0.4">
      <c r="A92" s="35" t="s">
        <v>515</v>
      </c>
      <c r="B92" s="30" t="s">
        <v>370</v>
      </c>
      <c r="C92" s="15" t="s">
        <v>615</v>
      </c>
      <c r="D92" s="36" t="s">
        <v>297</v>
      </c>
    </row>
    <row r="93" spans="1:4" ht="15.9" x14ac:dyDescent="0.45">
      <c r="A93" s="32" t="s">
        <v>516</v>
      </c>
      <c r="B93" s="33" t="s">
        <v>251</v>
      </c>
      <c r="C93" s="13" t="s">
        <v>616</v>
      </c>
      <c r="D93" s="34" t="s">
        <v>137</v>
      </c>
    </row>
    <row r="94" spans="1:4" ht="15.9" x14ac:dyDescent="0.45">
      <c r="A94" s="29" t="s">
        <v>517</v>
      </c>
      <c r="B94" s="30" t="s">
        <v>251</v>
      </c>
      <c r="C94" s="15" t="s">
        <v>617</v>
      </c>
      <c r="D94" s="31" t="s">
        <v>232</v>
      </c>
    </row>
    <row r="95" spans="1:4" x14ac:dyDescent="0.4">
      <c r="A95" s="37" t="s">
        <v>518</v>
      </c>
      <c r="B95" s="33" t="s">
        <v>370</v>
      </c>
      <c r="C95" s="13" t="s">
        <v>618</v>
      </c>
      <c r="D95" s="38" t="s">
        <v>265</v>
      </c>
    </row>
    <row r="96" spans="1:4" ht="15.9" x14ac:dyDescent="0.45">
      <c r="A96" s="29" t="s">
        <v>519</v>
      </c>
      <c r="B96" s="30" t="s">
        <v>251</v>
      </c>
      <c r="C96" s="15" t="s">
        <v>619</v>
      </c>
      <c r="D96" s="31" t="s">
        <v>136</v>
      </c>
    </row>
    <row r="97" spans="1:4" ht="15.9" x14ac:dyDescent="0.45">
      <c r="A97" s="32" t="s">
        <v>520</v>
      </c>
      <c r="B97" s="33" t="s">
        <v>251</v>
      </c>
      <c r="C97" s="13" t="s">
        <v>620</v>
      </c>
      <c r="D97" s="34" t="s">
        <v>216</v>
      </c>
    </row>
    <row r="98" spans="1:4" ht="15.9" x14ac:dyDescent="0.45">
      <c r="A98" s="29" t="s">
        <v>521</v>
      </c>
      <c r="B98" s="30" t="s">
        <v>251</v>
      </c>
      <c r="C98" s="15" t="s">
        <v>621</v>
      </c>
      <c r="D98" s="31" t="s">
        <v>199</v>
      </c>
    </row>
    <row r="99" spans="1:4" x14ac:dyDescent="0.4">
      <c r="A99" s="37" t="s">
        <v>522</v>
      </c>
      <c r="B99" s="33" t="s">
        <v>370</v>
      </c>
      <c r="C99" s="13" t="s">
        <v>622</v>
      </c>
      <c r="D99" s="38" t="s">
        <v>339</v>
      </c>
    </row>
    <row r="100" spans="1:4" x14ac:dyDescent="0.4">
      <c r="A100" s="35" t="s">
        <v>523</v>
      </c>
      <c r="B100" s="30" t="s">
        <v>370</v>
      </c>
      <c r="C100" s="15" t="s">
        <v>623</v>
      </c>
      <c r="D100" s="36" t="s">
        <v>424</v>
      </c>
    </row>
    <row r="101" spans="1:4" x14ac:dyDescent="0.4">
      <c r="A101" s="39" t="s">
        <v>524</v>
      </c>
      <c r="B101" s="40" t="s">
        <v>370</v>
      </c>
      <c r="C101" s="41" t="s">
        <v>624</v>
      </c>
      <c r="D101" s="42" t="s">
        <v>271</v>
      </c>
    </row>
  </sheetData>
  <dataConsolidate/>
  <pageMargins left="0.70866141732283472" right="0.70866141732283472" top="0.78740157480314965" bottom="0.78740157480314965" header="0.31496062992125984" footer="0.31496062992125984"/>
  <pageSetup paperSize="9" orientation="portrait" horizontalDpi="4294967293" r:id="rId1"/>
  <headerFooter>
    <oddHeader>&amp;LAndré Kursch&amp;R&amp;D</oddHeader>
    <oddFooter>&amp;R&amp;8&amp;Z&amp;F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55859B-921B-4D25-B678-42231E20D77B}">
  <sheetPr codeName="Tabelle1"/>
  <dimension ref="A1:K14"/>
  <sheetViews>
    <sheetView zoomScale="115" zoomScaleNormal="115" workbookViewId="0">
      <selection activeCell="K12" sqref="K12"/>
    </sheetView>
  </sheetViews>
  <sheetFormatPr baseColWidth="10" defaultColWidth="11.3828125" defaultRowHeight="14.6" x14ac:dyDescent="0.4"/>
  <cols>
    <col min="1" max="3" width="11.3828125" style="1"/>
    <col min="4" max="4" width="13.765625" style="1" customWidth="1"/>
    <col min="5" max="5" width="12.921875" style="1" customWidth="1"/>
    <col min="6" max="16384" width="11.3828125" style="1"/>
  </cols>
  <sheetData>
    <row r="1" spans="1:11" ht="15.9" x14ac:dyDescent="0.4">
      <c r="A1" s="43" t="s">
        <v>627</v>
      </c>
      <c r="B1" s="43" t="s">
        <v>628</v>
      </c>
      <c r="C1" s="43" t="s">
        <v>629</v>
      </c>
      <c r="D1" s="43" t="s">
        <v>635</v>
      </c>
      <c r="E1" s="5" t="s">
        <v>632</v>
      </c>
      <c r="F1" s="5" t="s">
        <v>636</v>
      </c>
      <c r="K1" s="48">
        <v>0.19</v>
      </c>
    </row>
    <row r="2" spans="1:11" x14ac:dyDescent="0.4">
      <c r="A2" s="47" t="s">
        <v>633</v>
      </c>
      <c r="B2" s="44">
        <v>27</v>
      </c>
      <c r="C2" s="45">
        <v>199.99</v>
      </c>
      <c r="D2" s="46">
        <f>B2*C2</f>
        <v>5399.7300000000005</v>
      </c>
      <c r="E2" s="49">
        <f>D2*MWST</f>
        <v>1025.9487000000001</v>
      </c>
      <c r="F2" s="49">
        <f>D2+E2</f>
        <v>6425.6787000000004</v>
      </c>
    </row>
    <row r="3" spans="1:11" x14ac:dyDescent="0.4">
      <c r="A3" s="47" t="s">
        <v>634</v>
      </c>
      <c r="B3" s="44">
        <v>13</v>
      </c>
      <c r="C3" s="45">
        <v>15.5</v>
      </c>
      <c r="D3" s="46">
        <f t="shared" ref="D3:D5" si="0">B3*C3</f>
        <v>201.5</v>
      </c>
      <c r="E3" s="49">
        <f>D3*MWST</f>
        <v>38.285000000000004</v>
      </c>
      <c r="F3" s="49">
        <f t="shared" ref="F3:F5" si="1">D3+E3</f>
        <v>239.785</v>
      </c>
    </row>
    <row r="4" spans="1:11" x14ac:dyDescent="0.4">
      <c r="A4" s="47" t="s">
        <v>630</v>
      </c>
      <c r="B4" s="44">
        <v>3</v>
      </c>
      <c r="C4" s="45">
        <v>199.99</v>
      </c>
      <c r="D4" s="46">
        <f t="shared" si="0"/>
        <v>599.97</v>
      </c>
      <c r="E4" s="49">
        <f>D4*MWST</f>
        <v>113.99430000000001</v>
      </c>
      <c r="F4" s="49">
        <f t="shared" si="1"/>
        <v>713.96430000000009</v>
      </c>
    </row>
    <row r="5" spans="1:11" x14ac:dyDescent="0.4">
      <c r="A5" s="47" t="s">
        <v>631</v>
      </c>
      <c r="B5" s="44">
        <v>2</v>
      </c>
      <c r="C5" s="45">
        <v>39</v>
      </c>
      <c r="D5" s="46">
        <f t="shared" si="0"/>
        <v>78</v>
      </c>
      <c r="E5" s="49">
        <f>D5*MWST</f>
        <v>14.82</v>
      </c>
      <c r="F5" s="49">
        <f t="shared" si="1"/>
        <v>92.82</v>
      </c>
      <c r="K5" s="108"/>
    </row>
    <row r="6" spans="1:11" x14ac:dyDescent="0.4">
      <c r="D6" s="49"/>
      <c r="E6" s="49"/>
      <c r="F6" s="49"/>
    </row>
    <row r="7" spans="1:11" x14ac:dyDescent="0.4">
      <c r="D7" s="49"/>
      <c r="E7" s="49"/>
      <c r="F7" s="49"/>
    </row>
    <row r="8" spans="1:11" x14ac:dyDescent="0.4">
      <c r="D8" s="49"/>
      <c r="E8" s="49"/>
      <c r="F8" s="49"/>
    </row>
    <row r="10" spans="1:11" ht="15.9" x14ac:dyDescent="0.4">
      <c r="B10" s="5" t="s">
        <v>673</v>
      </c>
      <c r="C10" s="5" t="s">
        <v>675</v>
      </c>
      <c r="D10" s="5" t="s">
        <v>690</v>
      </c>
    </row>
    <row r="11" spans="1:11" ht="15.9" x14ac:dyDescent="0.4">
      <c r="A11" s="67" t="s">
        <v>662</v>
      </c>
      <c r="B11" s="78">
        <f t="shared" ref="B11:D13" ca="1" si="2">RANDBETWEEN(111,999)</f>
        <v>629</v>
      </c>
      <c r="C11" s="78">
        <f t="shared" ca="1" si="2"/>
        <v>501</v>
      </c>
      <c r="D11" s="78">
        <f t="shared" ca="1" si="2"/>
        <v>145</v>
      </c>
      <c r="E11" s="78"/>
    </row>
    <row r="12" spans="1:11" ht="15.9" x14ac:dyDescent="0.4">
      <c r="A12" s="67" t="s">
        <v>663</v>
      </c>
      <c r="B12" s="78">
        <f t="shared" ca="1" si="2"/>
        <v>656</v>
      </c>
      <c r="C12" s="78">
        <f t="shared" ca="1" si="2"/>
        <v>196</v>
      </c>
      <c r="D12" s="78">
        <f t="shared" ca="1" si="2"/>
        <v>444</v>
      </c>
      <c r="E12" s="78"/>
    </row>
    <row r="13" spans="1:11" ht="15.9" x14ac:dyDescent="0.4">
      <c r="A13" s="67" t="s">
        <v>664</v>
      </c>
      <c r="B13" s="78">
        <f t="shared" ca="1" si="2"/>
        <v>978</v>
      </c>
      <c r="C13" s="78">
        <f t="shared" ca="1" si="2"/>
        <v>892</v>
      </c>
      <c r="D13" s="78">
        <f t="shared" ca="1" si="2"/>
        <v>183</v>
      </c>
      <c r="E13" s="78"/>
    </row>
    <row r="14" spans="1:11" x14ac:dyDescent="0.4">
      <c r="B14" s="78"/>
      <c r="C14" s="78"/>
      <c r="D14" s="78"/>
      <c r="E14" s="78"/>
    </row>
  </sheetData>
  <phoneticPr fontId="13" type="noConversion"/>
  <pageMargins left="0.70866141732283472" right="0.70866141732283472" top="0.78740157480314965" bottom="0.78740157480314965" header="0.31496062992125984" footer="0.31496062992125984"/>
  <pageSetup paperSize="9" orientation="portrait" horizontalDpi="4294967293" verticalDpi="0" r:id="rId1"/>
  <headerFooter>
    <oddHeader>&amp;LAndré Kursch&amp;R&amp;D</oddHeader>
    <oddFooter>&amp;R&amp;8&amp;Z&amp;F</oddFooter>
  </headerFooter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512384-150D-4B63-8859-DC6B4541896F}">
  <sheetPr codeName="Tabelle3"/>
  <dimension ref="B1:F26"/>
  <sheetViews>
    <sheetView workbookViewId="0">
      <selection activeCell="A5" sqref="A5"/>
    </sheetView>
  </sheetViews>
  <sheetFormatPr baseColWidth="10" defaultColWidth="11.3828125" defaultRowHeight="14.6" x14ac:dyDescent="0.4"/>
  <cols>
    <col min="1" max="16384" width="11.3828125" style="1"/>
  </cols>
  <sheetData>
    <row r="1" spans="2:6" ht="18.45" x14ac:dyDescent="0.4">
      <c r="B1" s="50" t="s">
        <v>380</v>
      </c>
      <c r="C1" s="51" t="s">
        <v>637</v>
      </c>
      <c r="D1" s="51" t="s">
        <v>638</v>
      </c>
      <c r="E1" s="51" t="s">
        <v>635</v>
      </c>
      <c r="F1" s="51" t="s">
        <v>636</v>
      </c>
    </row>
    <row r="2" spans="2:6" x14ac:dyDescent="0.4">
      <c r="B2" s="52">
        <f ca="1">RANDBETWEEN(TODAY()-200,TODAY()-15)</f>
        <v>45195</v>
      </c>
      <c r="C2" s="53" t="s">
        <v>639</v>
      </c>
      <c r="D2" s="54">
        <v>7040</v>
      </c>
      <c r="E2" s="55">
        <v>18354</v>
      </c>
      <c r="F2" s="59">
        <f>E2+E2*MWST</f>
        <v>21841.260000000002</v>
      </c>
    </row>
    <row r="3" spans="2:6" x14ac:dyDescent="0.4">
      <c r="B3" s="52">
        <f t="shared" ref="B3:B26" ca="1" si="0">RANDBETWEEN(TODAY()-200,TODAY()-15)</f>
        <v>45280</v>
      </c>
      <c r="C3" s="53" t="s">
        <v>639</v>
      </c>
      <c r="D3" s="54">
        <v>7040</v>
      </c>
      <c r="E3" s="55">
        <v>4117</v>
      </c>
      <c r="F3" s="59">
        <f>E3+E3*MWST</f>
        <v>4899.2299999999996</v>
      </c>
    </row>
    <row r="4" spans="2:6" x14ac:dyDescent="0.4">
      <c r="B4" s="52">
        <f t="shared" ca="1" si="0"/>
        <v>45315</v>
      </c>
      <c r="C4" s="53" t="s">
        <v>640</v>
      </c>
      <c r="D4" s="56">
        <v>7897</v>
      </c>
      <c r="E4" s="55">
        <v>16426</v>
      </c>
      <c r="F4" s="59">
        <f>E4+E4*MWST</f>
        <v>19546.939999999999</v>
      </c>
    </row>
    <row r="5" spans="2:6" x14ac:dyDescent="0.4">
      <c r="B5" s="52"/>
      <c r="C5" s="53"/>
      <c r="D5" s="56"/>
      <c r="E5" s="55"/>
      <c r="F5" s="59"/>
    </row>
    <row r="6" spans="2:6" x14ac:dyDescent="0.4">
      <c r="B6" s="52">
        <f t="shared" ca="1" si="0"/>
        <v>45311</v>
      </c>
      <c r="C6" s="53" t="s">
        <v>640</v>
      </c>
      <c r="D6" s="56">
        <v>7897</v>
      </c>
      <c r="E6" s="55">
        <v>29955</v>
      </c>
      <c r="F6" s="59">
        <f>E6+E6*MWST</f>
        <v>35646.449999999997</v>
      </c>
    </row>
    <row r="7" spans="2:6" x14ac:dyDescent="0.4">
      <c r="B7" s="52">
        <f t="shared" ca="1" si="0"/>
        <v>45192</v>
      </c>
      <c r="C7" s="53" t="s">
        <v>640</v>
      </c>
      <c r="D7" s="56">
        <v>7897</v>
      </c>
      <c r="E7" s="55">
        <v>16643</v>
      </c>
      <c r="F7" s="59">
        <f>E7+E7*MWST</f>
        <v>19805.169999999998</v>
      </c>
    </row>
    <row r="8" spans="2:6" x14ac:dyDescent="0.4">
      <c r="B8" s="52">
        <f t="shared" ca="1" si="0"/>
        <v>45247</v>
      </c>
      <c r="C8" s="53" t="s">
        <v>640</v>
      </c>
      <c r="D8" s="56">
        <v>7897</v>
      </c>
      <c r="E8" s="55">
        <v>8709</v>
      </c>
      <c r="F8" s="59">
        <f>E8+E8*MWST</f>
        <v>10363.709999999999</v>
      </c>
    </row>
    <row r="9" spans="2:6" x14ac:dyDescent="0.4">
      <c r="B9" s="52"/>
      <c r="C9" s="53"/>
      <c r="D9" s="56"/>
      <c r="E9" s="55"/>
      <c r="F9" s="59"/>
    </row>
    <row r="10" spans="2:6" x14ac:dyDescent="0.4">
      <c r="B10" s="52">
        <f t="shared" ca="1" si="0"/>
        <v>45347</v>
      </c>
      <c r="C10" s="57" t="s">
        <v>641</v>
      </c>
      <c r="D10" s="56">
        <v>7951</v>
      </c>
      <c r="E10" s="55">
        <v>17380</v>
      </c>
      <c r="F10" s="59">
        <f>E10+E10*MWST</f>
        <v>20682.2</v>
      </c>
    </row>
    <row r="11" spans="2:6" x14ac:dyDescent="0.4">
      <c r="B11" s="52">
        <f t="shared" ca="1" si="0"/>
        <v>45280</v>
      </c>
      <c r="C11" s="57" t="s">
        <v>641</v>
      </c>
      <c r="D11" s="56">
        <v>7951</v>
      </c>
      <c r="E11" s="55">
        <v>21459</v>
      </c>
      <c r="F11" s="59">
        <f>E11+E11*MWST</f>
        <v>25536.21</v>
      </c>
    </row>
    <row r="12" spans="2:6" x14ac:dyDescent="0.4">
      <c r="B12" s="52"/>
      <c r="C12" s="57"/>
      <c r="D12" s="56"/>
      <c r="E12" s="55"/>
      <c r="F12" s="59"/>
    </row>
    <row r="13" spans="2:6" x14ac:dyDescent="0.4">
      <c r="B13" s="52">
        <f t="shared" ca="1" si="0"/>
        <v>45261</v>
      </c>
      <c r="C13" s="53" t="s">
        <v>642</v>
      </c>
      <c r="D13" s="56">
        <v>7952</v>
      </c>
      <c r="E13" s="55">
        <v>16682</v>
      </c>
      <c r="F13" s="59">
        <f>E13+E13*MWST</f>
        <v>19851.580000000002</v>
      </c>
    </row>
    <row r="14" spans="2:6" x14ac:dyDescent="0.4">
      <c r="B14" s="52">
        <f t="shared" ca="1" si="0"/>
        <v>45303</v>
      </c>
      <c r="C14" s="58" t="s">
        <v>642</v>
      </c>
      <c r="D14" s="56">
        <v>7303</v>
      </c>
      <c r="E14" s="55">
        <v>31351</v>
      </c>
      <c r="F14" s="59">
        <f>E14+E14*MWST</f>
        <v>37307.69</v>
      </c>
    </row>
    <row r="15" spans="2:6" x14ac:dyDescent="0.4">
      <c r="B15" s="52">
        <f t="shared" ca="1" si="0"/>
        <v>45264</v>
      </c>
      <c r="C15" s="57" t="s">
        <v>641</v>
      </c>
      <c r="D15" s="56">
        <v>7303</v>
      </c>
      <c r="E15" s="55">
        <v>6743</v>
      </c>
      <c r="F15" s="59">
        <f>E15+E15*MWST</f>
        <v>8024.17</v>
      </c>
    </row>
    <row r="16" spans="2:6" x14ac:dyDescent="0.4">
      <c r="B16" s="52"/>
      <c r="C16" s="57"/>
      <c r="D16" s="56"/>
      <c r="E16" s="55"/>
      <c r="F16" s="59"/>
    </row>
    <row r="17" spans="2:6" x14ac:dyDescent="0.4">
      <c r="B17" s="52">
        <f t="shared" ca="1" si="0"/>
        <v>45213</v>
      </c>
      <c r="C17" s="53" t="s">
        <v>642</v>
      </c>
      <c r="D17" s="56">
        <v>7952</v>
      </c>
      <c r="E17" s="55">
        <v>30168</v>
      </c>
      <c r="F17" s="59">
        <f>E17+E17*MWST</f>
        <v>35899.919999999998</v>
      </c>
    </row>
    <row r="18" spans="2:6" x14ac:dyDescent="0.4">
      <c r="B18" s="52">
        <f t="shared" ca="1" si="0"/>
        <v>45221</v>
      </c>
      <c r="C18" s="53" t="s">
        <v>640</v>
      </c>
      <c r="D18" s="54">
        <v>7302</v>
      </c>
      <c r="E18" s="55">
        <v>19384</v>
      </c>
      <c r="F18" s="59">
        <f>E18+E18*MWST</f>
        <v>23066.959999999999</v>
      </c>
    </row>
    <row r="19" spans="2:6" x14ac:dyDescent="0.4">
      <c r="B19" s="52">
        <f t="shared" ca="1" si="0"/>
        <v>45231</v>
      </c>
      <c r="C19" s="53" t="s">
        <v>640</v>
      </c>
      <c r="D19" s="54">
        <v>7302</v>
      </c>
      <c r="E19" s="55">
        <v>21405</v>
      </c>
      <c r="F19" s="59">
        <f>E19+E19*MWST</f>
        <v>25471.95</v>
      </c>
    </row>
    <row r="20" spans="2:6" x14ac:dyDescent="0.4">
      <c r="B20" s="52"/>
      <c r="C20" s="53"/>
      <c r="D20" s="54"/>
      <c r="E20" s="55"/>
      <c r="F20" s="59"/>
    </row>
    <row r="21" spans="2:6" x14ac:dyDescent="0.4">
      <c r="B21" s="52">
        <f t="shared" ca="1" si="0"/>
        <v>45293</v>
      </c>
      <c r="C21" s="53" t="s">
        <v>642</v>
      </c>
      <c r="D21" s="54">
        <v>7040</v>
      </c>
      <c r="E21" s="55">
        <v>12602</v>
      </c>
      <c r="F21" s="59">
        <f>E21+E21*MWST</f>
        <v>14996.380000000001</v>
      </c>
    </row>
    <row r="22" spans="2:6" x14ac:dyDescent="0.4">
      <c r="B22" s="52">
        <f t="shared" ca="1" si="0"/>
        <v>45334</v>
      </c>
      <c r="C22" s="53" t="s">
        <v>642</v>
      </c>
      <c r="D22" s="54">
        <v>7040</v>
      </c>
      <c r="E22" s="55">
        <v>13316</v>
      </c>
      <c r="F22" s="59">
        <f>E22+E22*MWST</f>
        <v>15846.04</v>
      </c>
    </row>
    <row r="23" spans="2:6" x14ac:dyDescent="0.4">
      <c r="B23" s="52"/>
      <c r="C23" s="53"/>
      <c r="D23" s="54"/>
      <c r="E23" s="55"/>
      <c r="F23" s="59"/>
    </row>
    <row r="24" spans="2:6" x14ac:dyDescent="0.4">
      <c r="B24" s="52">
        <f t="shared" ca="1" si="0"/>
        <v>45198</v>
      </c>
      <c r="C24" s="53" t="s">
        <v>642</v>
      </c>
      <c r="D24" s="54">
        <v>7040</v>
      </c>
      <c r="E24" s="55">
        <v>8384</v>
      </c>
      <c r="F24" s="59">
        <f>E24+E24*MWST</f>
        <v>9976.9599999999991</v>
      </c>
    </row>
    <row r="25" spans="2:6" x14ac:dyDescent="0.4">
      <c r="B25" s="52">
        <f t="shared" ca="1" si="0"/>
        <v>45170</v>
      </c>
      <c r="C25" s="53" t="s">
        <v>642</v>
      </c>
      <c r="D25" s="54">
        <v>7040</v>
      </c>
      <c r="E25" s="55">
        <v>28025</v>
      </c>
      <c r="F25" s="59">
        <f>E25+E25*MWST</f>
        <v>33349.75</v>
      </c>
    </row>
    <row r="26" spans="2:6" x14ac:dyDescent="0.4">
      <c r="B26" s="52">
        <f t="shared" ca="1" si="0"/>
        <v>45284</v>
      </c>
      <c r="C26" s="53" t="s">
        <v>640</v>
      </c>
      <c r="D26" s="54">
        <v>7323</v>
      </c>
      <c r="E26" s="55">
        <v>23155</v>
      </c>
      <c r="F26" s="59">
        <f>E26+E26*MWST</f>
        <v>27554.45</v>
      </c>
    </row>
  </sheetData>
  <pageMargins left="0.70866141732283472" right="0.70866141732283472" top="0.78740157480314965" bottom="0.78740157480314965" header="0.31496062992125984" footer="0.31496062992125984"/>
  <pageSetup paperSize="9" orientation="portrait" horizontalDpi="4294967293" verticalDpi="0" r:id="rId1"/>
  <headerFooter>
    <oddHeader>&amp;LAndré Kursch&amp;R&amp;D</oddHeader>
    <oddFooter>&amp;R&amp;8&amp;Z&amp;F</oddFooter>
  </headerFooter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A9B0B7-9493-4145-9744-B2C7A6BEE513}">
  <sheetPr codeName="Tabelle4"/>
  <dimension ref="A1"/>
  <sheetViews>
    <sheetView workbookViewId="0">
      <selection activeCell="D8" sqref="D8"/>
    </sheetView>
  </sheetViews>
  <sheetFormatPr baseColWidth="10" defaultColWidth="11.3828125" defaultRowHeight="14.6" x14ac:dyDescent="0.4"/>
  <cols>
    <col min="1" max="16384" width="11.3828125" style="1"/>
  </cols>
  <sheetData>
    <row r="1" spans="1:1" x14ac:dyDescent="0.4">
      <c r="A1" s="60"/>
    </row>
  </sheetData>
  <phoneticPr fontId="13" type="noConversion"/>
  <pageMargins left="0.70866141732283472" right="0.70866141732283472" top="0.78740157480314965" bottom="0.78740157480314965" header="0.31496062992125984" footer="0.31496062992125984"/>
  <pageSetup paperSize="9" orientation="portrait" horizontalDpi="4294967293" verticalDpi="0" r:id="rId1"/>
  <headerFooter>
    <oddHeader>&amp;LAndré Kursch&amp;R&amp;D</oddHeader>
    <oddFooter>&amp;R&amp;8&amp;Z&amp;F</oddFooter>
  </headerFooter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F7D4D3-1AC2-4BC6-AEAE-5A9AA5CA87C1}">
  <sheetPr codeName="Tabelle5"/>
  <dimension ref="A1"/>
  <sheetViews>
    <sheetView workbookViewId="0">
      <selection activeCell="F19" sqref="F19"/>
    </sheetView>
  </sheetViews>
  <sheetFormatPr baseColWidth="10" defaultColWidth="11.3828125" defaultRowHeight="14.6" x14ac:dyDescent="0.4"/>
  <cols>
    <col min="1" max="16384" width="11.3828125" style="1"/>
  </cols>
  <sheetData>
    <row r="1" spans="1:1" x14ac:dyDescent="0.4">
      <c r="A1" s="60"/>
    </row>
  </sheetData>
  <phoneticPr fontId="13" type="noConversion"/>
  <pageMargins left="0.70866141732283472" right="0.70866141732283472" top="0.78740157480314965" bottom="0.78740157480314965" header="0.31496062992125984" footer="0.31496062992125984"/>
  <pageSetup paperSize="9" orientation="portrait" horizontalDpi="4294967293" verticalDpi="0" r:id="rId1"/>
  <headerFooter>
    <oddHeader>&amp;LAndré Kursch&amp;R&amp;D</oddHeader>
    <oddFooter>&amp;R&amp;8&amp;Z&amp;F</oddFooter>
  </headerFooter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DBDDC6-6DE4-4419-A459-C28F917B9D2F}">
  <sheetPr codeName="Tabelle6"/>
  <dimension ref="A1"/>
  <sheetViews>
    <sheetView workbookViewId="0">
      <selection activeCell="D1" sqref="D1"/>
    </sheetView>
  </sheetViews>
  <sheetFormatPr baseColWidth="10" defaultColWidth="11.3828125" defaultRowHeight="14.6" x14ac:dyDescent="0.4"/>
  <cols>
    <col min="1" max="16384" width="11.3828125" style="1"/>
  </cols>
  <sheetData>
    <row r="1" spans="1:1" x14ac:dyDescent="0.4">
      <c r="A1" s="60"/>
    </row>
  </sheetData>
  <phoneticPr fontId="13" type="noConversion"/>
  <pageMargins left="0.70866141732283472" right="0.70866141732283472" top="0.78740157480314965" bottom="0.78740157480314965" header="0.31496062992125984" footer="0.31496062992125984"/>
  <pageSetup paperSize="9" orientation="portrait" horizontalDpi="4294967293" verticalDpi="0" r:id="rId1"/>
  <headerFooter>
    <oddHeader>&amp;LAndré Kursch&amp;R&amp;D</oddHeader>
    <oddFooter>&amp;R&amp;8&amp;Z&amp;F</oddFooter>
  </headerFooter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C8832F-E5A7-48FE-98C5-201AE5AFBEE5}">
  <sheetPr codeName="Tabelle7"/>
  <dimension ref="A1:H16"/>
  <sheetViews>
    <sheetView workbookViewId="0">
      <selection activeCell="J3" sqref="J3"/>
    </sheetView>
  </sheetViews>
  <sheetFormatPr baseColWidth="10" defaultColWidth="11.3828125" defaultRowHeight="14.6" x14ac:dyDescent="0.4"/>
  <cols>
    <col min="1" max="7" width="11.3828125" style="1"/>
    <col min="8" max="8" width="14.15234375" style="1" bestFit="1" customWidth="1"/>
    <col min="9" max="16384" width="11.3828125" style="1"/>
  </cols>
  <sheetData>
    <row r="1" spans="1:8" ht="15.9" x14ac:dyDescent="0.4">
      <c r="A1" s="5" t="s">
        <v>380</v>
      </c>
      <c r="B1" s="61" t="s">
        <v>660</v>
      </c>
      <c r="C1" s="5" t="s">
        <v>644</v>
      </c>
      <c r="D1" s="5" t="s">
        <v>645</v>
      </c>
      <c r="E1" s="5" t="s">
        <v>646</v>
      </c>
      <c r="F1" s="5" t="s">
        <v>647</v>
      </c>
      <c r="G1" s="5" t="s">
        <v>648</v>
      </c>
      <c r="H1" s="5" t="s">
        <v>661</v>
      </c>
    </row>
    <row r="2" spans="1:8" x14ac:dyDescent="0.4">
      <c r="A2" s="62">
        <v>45035</v>
      </c>
      <c r="B2" s="63">
        <f t="shared" ref="B2:B16" si="0">ROUNDUP(MONTH(A2)/3,0)</f>
        <v>2</v>
      </c>
      <c r="C2" s="64" t="s">
        <v>649</v>
      </c>
      <c r="D2" s="64" t="s">
        <v>650</v>
      </c>
      <c r="E2" s="65">
        <v>37</v>
      </c>
      <c r="F2" s="66">
        <v>18.100000000000001</v>
      </c>
      <c r="G2" s="66">
        <f t="shared" ref="G2:G16" si="1">E2*F2</f>
        <v>669.7</v>
      </c>
    </row>
    <row r="3" spans="1:8" x14ac:dyDescent="0.4">
      <c r="A3" s="62">
        <v>45036</v>
      </c>
      <c r="B3" s="63">
        <f t="shared" si="0"/>
        <v>2</v>
      </c>
      <c r="C3" s="64" t="s">
        <v>649</v>
      </c>
      <c r="D3" s="64" t="s">
        <v>651</v>
      </c>
      <c r="E3" s="65">
        <v>30</v>
      </c>
      <c r="F3" s="66">
        <v>13.7</v>
      </c>
      <c r="G3" s="66">
        <f t="shared" si="1"/>
        <v>411</v>
      </c>
    </row>
    <row r="4" spans="1:8" x14ac:dyDescent="0.4">
      <c r="A4" s="62">
        <v>44998</v>
      </c>
      <c r="B4" s="63">
        <f t="shared" si="0"/>
        <v>1</v>
      </c>
      <c r="C4" s="64" t="s">
        <v>652</v>
      </c>
      <c r="D4" s="64" t="s">
        <v>653</v>
      </c>
      <c r="E4" s="65">
        <v>43</v>
      </c>
      <c r="F4" s="66">
        <v>25.5</v>
      </c>
      <c r="G4" s="66">
        <f t="shared" si="1"/>
        <v>1096.5</v>
      </c>
    </row>
    <row r="5" spans="1:8" x14ac:dyDescent="0.4">
      <c r="A5" s="62">
        <v>45112</v>
      </c>
      <c r="B5" s="63">
        <f t="shared" si="0"/>
        <v>3</v>
      </c>
      <c r="C5" s="64" t="s">
        <v>643</v>
      </c>
      <c r="D5" s="64" t="s">
        <v>654</v>
      </c>
      <c r="E5" s="65">
        <v>10</v>
      </c>
      <c r="F5" s="66">
        <v>29.2</v>
      </c>
      <c r="G5" s="66">
        <f t="shared" si="1"/>
        <v>292</v>
      </c>
    </row>
    <row r="6" spans="1:8" x14ac:dyDescent="0.4">
      <c r="A6" s="62">
        <v>45122</v>
      </c>
      <c r="B6" s="63">
        <f t="shared" si="0"/>
        <v>3</v>
      </c>
      <c r="C6" s="64" t="s">
        <v>655</v>
      </c>
      <c r="D6" s="64" t="s">
        <v>656</v>
      </c>
      <c r="E6" s="65">
        <v>26</v>
      </c>
      <c r="F6" s="66">
        <v>10.9</v>
      </c>
      <c r="G6" s="66">
        <f t="shared" si="1"/>
        <v>283.40000000000003</v>
      </c>
    </row>
    <row r="7" spans="1:8" x14ac:dyDescent="0.4">
      <c r="A7" s="62">
        <v>45120</v>
      </c>
      <c r="B7" s="63">
        <f t="shared" si="0"/>
        <v>3</v>
      </c>
      <c r="C7" s="64" t="s">
        <v>643</v>
      </c>
      <c r="D7" s="64" t="s">
        <v>651</v>
      </c>
      <c r="E7" s="65">
        <v>41</v>
      </c>
      <c r="F7" s="66">
        <v>37.299999999999997</v>
      </c>
      <c r="G7" s="66">
        <f t="shared" si="1"/>
        <v>1529.3</v>
      </c>
    </row>
    <row r="8" spans="1:8" x14ac:dyDescent="0.4">
      <c r="A8" s="62">
        <v>45159</v>
      </c>
      <c r="B8" s="63">
        <f t="shared" si="0"/>
        <v>3</v>
      </c>
      <c r="C8" s="64" t="s">
        <v>657</v>
      </c>
      <c r="D8" s="64" t="s">
        <v>650</v>
      </c>
      <c r="E8" s="65">
        <v>12</v>
      </c>
      <c r="F8" s="66">
        <v>28.9</v>
      </c>
      <c r="G8" s="66">
        <f t="shared" si="1"/>
        <v>346.79999999999995</v>
      </c>
    </row>
    <row r="9" spans="1:8" x14ac:dyDescent="0.4">
      <c r="A9" s="62">
        <v>45119</v>
      </c>
      <c r="B9" s="63">
        <f t="shared" si="0"/>
        <v>3</v>
      </c>
      <c r="C9" s="64" t="s">
        <v>655</v>
      </c>
      <c r="D9" s="64" t="s">
        <v>654</v>
      </c>
      <c r="E9" s="65">
        <v>22</v>
      </c>
      <c r="F9" s="66">
        <v>19.399999999999999</v>
      </c>
      <c r="G9" s="66">
        <f t="shared" si="1"/>
        <v>426.79999999999995</v>
      </c>
    </row>
    <row r="10" spans="1:8" x14ac:dyDescent="0.4">
      <c r="A10" s="62">
        <v>45147</v>
      </c>
      <c r="B10" s="63">
        <f t="shared" si="0"/>
        <v>3</v>
      </c>
      <c r="C10" s="64" t="s">
        <v>652</v>
      </c>
      <c r="D10" s="64" t="s">
        <v>658</v>
      </c>
      <c r="E10" s="65">
        <v>13</v>
      </c>
      <c r="F10" s="66">
        <v>22.7</v>
      </c>
      <c r="G10" s="66">
        <f t="shared" si="1"/>
        <v>295.09999999999997</v>
      </c>
    </row>
    <row r="11" spans="1:8" x14ac:dyDescent="0.4">
      <c r="A11" s="62">
        <v>45225</v>
      </c>
      <c r="B11" s="63">
        <f t="shared" si="0"/>
        <v>4</v>
      </c>
      <c r="C11" s="64" t="s">
        <v>643</v>
      </c>
      <c r="D11" s="64" t="s">
        <v>653</v>
      </c>
      <c r="E11" s="65">
        <v>43</v>
      </c>
      <c r="F11" s="66">
        <v>25.1</v>
      </c>
      <c r="G11" s="66">
        <f t="shared" si="1"/>
        <v>1079.3</v>
      </c>
    </row>
    <row r="12" spans="1:8" x14ac:dyDescent="0.4">
      <c r="A12" s="62">
        <v>44960</v>
      </c>
      <c r="B12" s="63">
        <f t="shared" si="0"/>
        <v>1</v>
      </c>
      <c r="C12" s="64" t="s">
        <v>649</v>
      </c>
      <c r="D12" s="64" t="s">
        <v>653</v>
      </c>
      <c r="E12" s="65">
        <v>17</v>
      </c>
      <c r="F12" s="66">
        <v>15.2</v>
      </c>
      <c r="G12" s="66">
        <f t="shared" si="1"/>
        <v>258.39999999999998</v>
      </c>
    </row>
    <row r="13" spans="1:8" x14ac:dyDescent="0.4">
      <c r="A13" s="62">
        <v>44956</v>
      </c>
      <c r="B13" s="63">
        <f t="shared" si="0"/>
        <v>1</v>
      </c>
      <c r="C13" s="64" t="s">
        <v>659</v>
      </c>
      <c r="D13" s="64" t="s">
        <v>654</v>
      </c>
      <c r="E13" s="65">
        <v>28</v>
      </c>
      <c r="F13" s="66">
        <v>29.9</v>
      </c>
      <c r="G13" s="66">
        <f t="shared" si="1"/>
        <v>837.19999999999993</v>
      </c>
    </row>
    <row r="14" spans="1:8" x14ac:dyDescent="0.4">
      <c r="A14" s="62">
        <v>45146</v>
      </c>
      <c r="B14" s="63">
        <f t="shared" si="0"/>
        <v>3</v>
      </c>
      <c r="C14" s="64" t="s">
        <v>652</v>
      </c>
      <c r="D14" s="64" t="s">
        <v>656</v>
      </c>
      <c r="E14" s="65">
        <v>39</v>
      </c>
      <c r="F14" s="66">
        <v>5.9</v>
      </c>
      <c r="G14" s="66">
        <f t="shared" si="1"/>
        <v>230.10000000000002</v>
      </c>
    </row>
    <row r="15" spans="1:8" x14ac:dyDescent="0.4">
      <c r="A15" s="62">
        <v>45163</v>
      </c>
      <c r="B15" s="63">
        <f t="shared" si="0"/>
        <v>3</v>
      </c>
      <c r="C15" s="64" t="s">
        <v>657</v>
      </c>
      <c r="D15" s="64" t="s">
        <v>651</v>
      </c>
      <c r="E15" s="65">
        <v>8</v>
      </c>
      <c r="F15" s="66">
        <v>24.6</v>
      </c>
      <c r="G15" s="66">
        <f t="shared" si="1"/>
        <v>196.8</v>
      </c>
    </row>
    <row r="16" spans="1:8" x14ac:dyDescent="0.4">
      <c r="A16" s="62">
        <v>45007</v>
      </c>
      <c r="B16" s="63">
        <f t="shared" si="0"/>
        <v>1</v>
      </c>
      <c r="C16" s="64" t="s">
        <v>659</v>
      </c>
      <c r="D16" s="64" t="s">
        <v>654</v>
      </c>
      <c r="E16" s="65">
        <v>9</v>
      </c>
      <c r="F16" s="66">
        <v>25.5</v>
      </c>
      <c r="G16" s="66">
        <f t="shared" si="1"/>
        <v>229.5</v>
      </c>
    </row>
  </sheetData>
  <pageMargins left="0.70866141732283472" right="0.70866141732283472" top="0.78740157480314965" bottom="0.78740157480314965" header="0.31496062992125984" footer="0.31496062992125984"/>
  <pageSetup paperSize="9" orientation="portrait" horizontalDpi="4294967293" verticalDpi="0" r:id="rId1"/>
  <headerFooter>
    <oddHeader>&amp;LAndré Kursch&amp;R&amp;D</oddHeader>
    <oddFooter>&amp;R&amp;8&amp;Z&amp;F</oddFooter>
  </headerFooter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4092CE181F68343981A355B9743024A" ma:contentTypeVersion="2" ma:contentTypeDescription="Create a new document." ma:contentTypeScope="" ma:versionID="0692b288318aa4135ecdf931df390dce">
  <xsd:schema xmlns:xsd="http://www.w3.org/2001/XMLSchema" xmlns:xs="http://www.w3.org/2001/XMLSchema" xmlns:p="http://schemas.microsoft.com/office/2006/metadata/properties" xmlns:ns1="http://schemas.microsoft.com/sharepoint/v3" targetNamespace="http://schemas.microsoft.com/office/2006/metadata/properties" ma:root="true" ma:fieldsID="4ec81109b1d640e5854dd17e82b37f3d" ns1:_="">
    <xsd:import namespace="http://schemas.microsoft.com/sharepoint/v3"/>
    <xsd:element name="properties">
      <xsd:complexType>
        <xsd:sequence>
          <xsd:element name="documentManagement">
            <xsd:complexType>
              <xsd:all>
                <xsd:element ref="ns1:AverageRating" minOccurs="0"/>
                <xsd:element ref="ns1:RatingCount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AverageRating" ma:index="8" nillable="true" ma:displayName="Rating (0-5)" ma:decimals="2" ma:description="Average value of all the ratings that have been submitted" ma:indexed="true" ma:internalName="AverageRating" ma:readOnly="true">
      <xsd:simpleType>
        <xsd:restriction base="dms:Number"/>
      </xsd:simpleType>
    </xsd:element>
    <xsd:element name="RatingCount" ma:index="9" nillable="true" ma:displayName="Number of Ratings" ma:decimals="0" ma:description="Number of ratings submitted" ma:internalName="RatingCount" ma:readOnly="true">
      <xsd:simpleType>
        <xsd:restriction base="dms:Number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AverageRating xmlns="http://schemas.microsoft.com/sharepoint/v3" xsi:nil="true"/>
  </documentManagement>
</p:properties>
</file>

<file path=customXml/itemProps1.xml><?xml version="1.0" encoding="utf-8"?>
<ds:datastoreItem xmlns:ds="http://schemas.openxmlformats.org/officeDocument/2006/customXml" ds:itemID="{9A1DC784-C30D-416F-B153-766A6F3E0EF4}"/>
</file>

<file path=customXml/itemProps2.xml><?xml version="1.0" encoding="utf-8"?>
<ds:datastoreItem xmlns:ds="http://schemas.openxmlformats.org/officeDocument/2006/customXml" ds:itemID="{E0C941F5-BB08-451C-8C78-8E972989FB7A}"/>
</file>

<file path=customXml/itemProps3.xml><?xml version="1.0" encoding="utf-8"?>
<ds:datastoreItem xmlns:ds="http://schemas.openxmlformats.org/officeDocument/2006/customXml" ds:itemID="{344CEE6C-AF31-412F-BA8B-78969BBBBFF0}"/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21</vt:i4>
      </vt:variant>
      <vt:variant>
        <vt:lpstr>Benannte Bereiche</vt:lpstr>
      </vt:variant>
      <vt:variant>
        <vt:i4>3</vt:i4>
      </vt:variant>
    </vt:vector>
  </HeadingPairs>
  <TitlesOfParts>
    <vt:vector size="24" baseType="lpstr">
      <vt:lpstr>Inhalt</vt:lpstr>
      <vt:lpstr>Daten_kurz</vt:lpstr>
      <vt:lpstr>intelligentes Ausfüllen</vt:lpstr>
      <vt:lpstr>Schnelle Summe</vt:lpstr>
      <vt:lpstr>F5 - Gehe zu</vt:lpstr>
      <vt:lpstr>Januar</vt:lpstr>
      <vt:lpstr>Februar</vt:lpstr>
      <vt:lpstr>März</vt:lpstr>
      <vt:lpstr>Trick mit Namen</vt:lpstr>
      <vt:lpstr>Transponieren</vt:lpstr>
      <vt:lpstr>I love Rom</vt:lpstr>
      <vt:lpstr>Gross</vt:lpstr>
      <vt:lpstr>Umwandeln</vt:lpstr>
      <vt:lpstr>Spez_Format</vt:lpstr>
      <vt:lpstr>Auto-Fill</vt:lpstr>
      <vt:lpstr>Reihen ausfüllen</vt:lpstr>
      <vt:lpstr>DATEDIF</vt:lpstr>
      <vt:lpstr>Inhalte_m_Rechenoperation</vt:lpstr>
      <vt:lpstr>Inhalte_m_Kopie</vt:lpstr>
      <vt:lpstr>Top 3 - Werte addieren</vt:lpstr>
      <vt:lpstr>Unterschrift-Linie per Zahlenfo</vt:lpstr>
      <vt:lpstr>MWST</vt:lpstr>
      <vt:lpstr>Top_n_Bereich</vt:lpstr>
      <vt:lpstr>Trick_mit_Namen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Excel</dc:title>
  <dc:creator>Andre</dc:creator>
  <cp:lastModifiedBy>André Kursch</cp:lastModifiedBy>
  <cp:lastPrinted>2021-04-18T15:18:51Z</cp:lastPrinted>
  <dcterms:created xsi:type="dcterms:W3CDTF">2019-07-17T09:08:38Z</dcterms:created>
  <dcterms:modified xsi:type="dcterms:W3CDTF">2024-03-18T10:50:00Z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0x01010044092CE181F68343981A355B9743024A</vt:lpwstr>
  </property>
</Properties>
</file>